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jason\Dropbox\Fellowship\Scholarship\Graded Responsibility Project\JEEHP submission\supplemental materials\"/>
    </mc:Choice>
  </mc:AlternateContent>
  <xr:revisionPtr revIDLastSave="0" documentId="13_ncr:1_{ECF6EA84-A208-48EA-950D-FDDE22CDA7AF}" xr6:coauthVersionLast="45" xr6:coauthVersionMax="45" xr10:uidLastSave="{00000000-0000-0000-0000-000000000000}"/>
  <bookViews>
    <workbookView xWindow="-108" yWindow="-108" windowWidth="23256" windowHeight="12576" activeTab="1" xr2:uid="{00000000-000D-0000-FFFF-FFFF00000000}"/>
  </bookViews>
  <sheets>
    <sheet name="edited raw data" sheetId="1" r:id="rId1"/>
    <sheet name="deleted entrie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J97" i="1" l="1"/>
  <c r="BK97" i="1"/>
  <c r="BL97" i="1"/>
  <c r="BM97" i="1"/>
  <c r="BM98" i="1" s="1"/>
  <c r="BN97" i="1"/>
  <c r="BO97" i="1"/>
  <c r="BJ101" i="1"/>
  <c r="BK101" i="1"/>
  <c r="BK105" i="1" s="1"/>
  <c r="BK106" i="1" s="1"/>
  <c r="BL101" i="1"/>
  <c r="BM101" i="1"/>
  <c r="BN101" i="1"/>
  <c r="BN105" i="1" s="1"/>
  <c r="BN106" i="1" s="1"/>
  <c r="BO101" i="1"/>
  <c r="BJ109" i="1"/>
  <c r="BK109" i="1"/>
  <c r="BK111" i="1" s="1"/>
  <c r="BL109" i="1"/>
  <c r="BM109" i="1"/>
  <c r="BM111" i="1" s="1"/>
  <c r="BN109" i="1"/>
  <c r="BN111" i="1" s="1"/>
  <c r="BO109" i="1"/>
  <c r="BO111" i="1" s="1"/>
  <c r="BI109" i="1"/>
  <c r="BI111" i="1" s="1"/>
  <c r="BI101" i="1"/>
  <c r="BI97" i="1"/>
  <c r="BI105" i="1" s="1"/>
  <c r="BI106" i="1" s="1"/>
  <c r="BA97" i="1"/>
  <c r="BA105" i="1" s="1"/>
  <c r="BA106" i="1" s="1"/>
  <c r="BB97" i="1"/>
  <c r="BC97" i="1"/>
  <c r="BC105" i="1" s="1"/>
  <c r="BC106" i="1" s="1"/>
  <c r="BD97" i="1"/>
  <c r="BE97" i="1"/>
  <c r="BF97" i="1"/>
  <c r="BA101" i="1"/>
  <c r="BB101" i="1"/>
  <c r="BB105" i="1" s="1"/>
  <c r="BC101" i="1"/>
  <c r="BD101" i="1"/>
  <c r="BE101" i="1"/>
  <c r="BE105" i="1" s="1"/>
  <c r="BF101" i="1"/>
  <c r="BA109" i="1"/>
  <c r="BA111" i="1" s="1"/>
  <c r="BB109" i="1"/>
  <c r="BB111" i="1" s="1"/>
  <c r="BC109" i="1"/>
  <c r="BD109" i="1"/>
  <c r="BD111" i="1" s="1"/>
  <c r="BD98" i="1" s="1"/>
  <c r="BE109" i="1"/>
  <c r="BE111" i="1" s="1"/>
  <c r="BE98" i="1" s="1"/>
  <c r="BF109" i="1"/>
  <c r="BF111" i="1" s="1"/>
  <c r="BF98" i="1" s="1"/>
  <c r="BC111" i="1"/>
  <c r="BC102" i="1" s="1"/>
  <c r="AZ111" i="1"/>
  <c r="AZ109" i="1"/>
  <c r="AZ101" i="1"/>
  <c r="AZ102" i="1" s="1"/>
  <c r="AZ97" i="1"/>
  <c r="AZ98" i="1" s="1"/>
  <c r="AR97" i="1"/>
  <c r="AS97" i="1"/>
  <c r="AS105" i="1" s="1"/>
  <c r="AS106" i="1" s="1"/>
  <c r="AT97" i="1"/>
  <c r="AU97" i="1"/>
  <c r="AU105" i="1" s="1"/>
  <c r="AU106" i="1" s="1"/>
  <c r="AV97" i="1"/>
  <c r="AW97" i="1"/>
  <c r="AR101" i="1"/>
  <c r="AR105" i="1" s="1"/>
  <c r="AR106" i="1" s="1"/>
  <c r="AS101" i="1"/>
  <c r="AT101" i="1"/>
  <c r="AT105" i="1" s="1"/>
  <c r="AU101" i="1"/>
  <c r="AV101" i="1"/>
  <c r="AV105" i="1" s="1"/>
  <c r="AW101" i="1"/>
  <c r="AW105" i="1" s="1"/>
  <c r="AR109" i="1"/>
  <c r="AR111" i="1" s="1"/>
  <c r="AR98" i="1" s="1"/>
  <c r="AS109" i="1"/>
  <c r="AS111" i="1" s="1"/>
  <c r="AT109" i="1"/>
  <c r="AT111" i="1" s="1"/>
  <c r="AT98" i="1" s="1"/>
  <c r="AU109" i="1"/>
  <c r="AU111" i="1" s="1"/>
  <c r="AU102" i="1" s="1"/>
  <c r="AV109" i="1"/>
  <c r="AV111" i="1" s="1"/>
  <c r="AV102" i="1" s="1"/>
  <c r="AW109" i="1"/>
  <c r="AW111" i="1" s="1"/>
  <c r="AQ111" i="1"/>
  <c r="AQ109" i="1"/>
  <c r="AQ101" i="1"/>
  <c r="AQ97" i="1"/>
  <c r="AI97" i="1"/>
  <c r="AJ97" i="1"/>
  <c r="AK97" i="1"/>
  <c r="AL97" i="1"/>
  <c r="AM97" i="1"/>
  <c r="AM105" i="1" s="1"/>
  <c r="AN97" i="1"/>
  <c r="AI101" i="1"/>
  <c r="AJ101" i="1"/>
  <c r="AK101" i="1"/>
  <c r="AK102" i="1" s="1"/>
  <c r="AL101" i="1"/>
  <c r="AM101" i="1"/>
  <c r="AN101" i="1"/>
  <c r="AN105" i="1" s="1"/>
  <c r="AN106" i="1" s="1"/>
  <c r="AL105" i="1"/>
  <c r="AI109" i="1"/>
  <c r="AI111" i="1" s="1"/>
  <c r="AI98" i="1" s="1"/>
  <c r="AJ109" i="1"/>
  <c r="AJ111" i="1" s="1"/>
  <c r="AJ98" i="1" s="1"/>
  <c r="AK109" i="1"/>
  <c r="AL109" i="1"/>
  <c r="AL111" i="1" s="1"/>
  <c r="AM109" i="1"/>
  <c r="AM111" i="1" s="1"/>
  <c r="AN109" i="1"/>
  <c r="AN111" i="1" s="1"/>
  <c r="AN98" i="1" s="1"/>
  <c r="AK111" i="1"/>
  <c r="AK98" i="1" s="1"/>
  <c r="AH111" i="1"/>
  <c r="AH109" i="1"/>
  <c r="AH101" i="1"/>
  <c r="AH97" i="1"/>
  <c r="Z101" i="1"/>
  <c r="Z102" i="1" s="1"/>
  <c r="AA101" i="1"/>
  <c r="AB101" i="1"/>
  <c r="AC101" i="1"/>
  <c r="AD101" i="1"/>
  <c r="AD102" i="1" s="1"/>
  <c r="AE101" i="1"/>
  <c r="Z97" i="1"/>
  <c r="Z98" i="1" s="1"/>
  <c r="AA97" i="1"/>
  <c r="AB97" i="1"/>
  <c r="AC97" i="1"/>
  <c r="AD97" i="1"/>
  <c r="AD98" i="1" s="1"/>
  <c r="AE97" i="1"/>
  <c r="AE105" i="1" s="1"/>
  <c r="AE106" i="1" s="1"/>
  <c r="Z109" i="1"/>
  <c r="Z111" i="1" s="1"/>
  <c r="AA109" i="1"/>
  <c r="AA111" i="1" s="1"/>
  <c r="AB109" i="1"/>
  <c r="AB111" i="1" s="1"/>
  <c r="AC109" i="1"/>
  <c r="AC111" i="1" s="1"/>
  <c r="AD109" i="1"/>
  <c r="AD111" i="1" s="1"/>
  <c r="AE109" i="1"/>
  <c r="AE111" i="1" s="1"/>
  <c r="Y111" i="1"/>
  <c r="Y102" i="1" s="1"/>
  <c r="Y109" i="1"/>
  <c r="Y101" i="1"/>
  <c r="Y97" i="1"/>
  <c r="Y98" i="1" s="1"/>
  <c r="S102" i="1"/>
  <c r="U98" i="1"/>
  <c r="S111" i="1"/>
  <c r="T111" i="1"/>
  <c r="U111" i="1"/>
  <c r="Q109" i="1"/>
  <c r="Q111" i="1" s="1"/>
  <c r="Q98" i="1" s="1"/>
  <c r="R109" i="1"/>
  <c r="R111" i="1" s="1"/>
  <c r="S109" i="1"/>
  <c r="T109" i="1"/>
  <c r="U109" i="1"/>
  <c r="V109" i="1"/>
  <c r="V111" i="1" s="1"/>
  <c r="P111" i="1"/>
  <c r="P109" i="1"/>
  <c r="Q101" i="1"/>
  <c r="R101" i="1"/>
  <c r="S101" i="1"/>
  <c r="T101" i="1"/>
  <c r="T102" i="1" s="1"/>
  <c r="U101" i="1"/>
  <c r="U102" i="1" s="1"/>
  <c r="V101" i="1"/>
  <c r="V102" i="1" s="1"/>
  <c r="Q97" i="1"/>
  <c r="R97" i="1"/>
  <c r="S97" i="1"/>
  <c r="S98" i="1" s="1"/>
  <c r="T97" i="1"/>
  <c r="T98" i="1" s="1"/>
  <c r="U97" i="1"/>
  <c r="V97" i="1"/>
  <c r="V98" i="1" s="1"/>
  <c r="P101" i="1"/>
  <c r="P102" i="1" s="1"/>
  <c r="P97" i="1"/>
  <c r="P98" i="1" s="1"/>
  <c r="H112" i="1"/>
  <c r="M112" i="1"/>
  <c r="H110" i="1"/>
  <c r="I110" i="1"/>
  <c r="I112" i="1" s="1"/>
  <c r="J110" i="1"/>
  <c r="J112" i="1" s="1"/>
  <c r="K110" i="1"/>
  <c r="K112" i="1" s="1"/>
  <c r="L110" i="1"/>
  <c r="L112" i="1" s="1"/>
  <c r="M110" i="1"/>
  <c r="G110" i="1"/>
  <c r="G112" i="1" s="1"/>
  <c r="R102" i="1" l="1"/>
  <c r="R98" i="1"/>
  <c r="Q102" i="1"/>
  <c r="AD105" i="1"/>
  <c r="AD106" i="1" s="1"/>
  <c r="BL111" i="1"/>
  <c r="BL106" i="1" s="1"/>
  <c r="AC98" i="1"/>
  <c r="AC102" i="1"/>
  <c r="AC105" i="1"/>
  <c r="AC106" i="1" s="1"/>
  <c r="AJ105" i="1"/>
  <c r="AQ105" i="1"/>
  <c r="BA102" i="1"/>
  <c r="BI102" i="1"/>
  <c r="BJ102" i="1"/>
  <c r="AB98" i="1"/>
  <c r="AB102" i="1"/>
  <c r="AB105" i="1"/>
  <c r="AB106" i="1" s="1"/>
  <c r="AL106" i="1"/>
  <c r="AI105" i="1"/>
  <c r="AI106" i="1" s="1"/>
  <c r="BJ111" i="1"/>
  <c r="BJ98" i="1" s="1"/>
  <c r="BO105" i="1"/>
  <c r="BO106" i="1" s="1"/>
  <c r="AV106" i="1"/>
  <c r="AA98" i="1"/>
  <c r="AA102" i="1"/>
  <c r="AA105" i="1"/>
  <c r="AA106" i="1" s="1"/>
  <c r="AK105" i="1"/>
  <c r="AK106" i="1" s="1"/>
  <c r="BN102" i="1"/>
  <c r="BM105" i="1"/>
  <c r="BM106" i="1" s="1"/>
  <c r="AL98" i="1"/>
  <c r="AU98" i="1"/>
  <c r="BC98" i="1"/>
  <c r="Z105" i="1"/>
  <c r="Z106" i="1" s="1"/>
  <c r="AE98" i="1"/>
  <c r="AW98" i="1"/>
  <c r="BD105" i="1"/>
  <c r="BD106" i="1" s="1"/>
  <c r="AE102" i="1"/>
  <c r="AL102" i="1"/>
  <c r="AV98" i="1"/>
  <c r="BA98" i="1"/>
  <c r="BL105" i="1"/>
  <c r="BO102" i="1"/>
  <c r="BK98" i="1"/>
  <c r="BM102" i="1"/>
  <c r="BJ105" i="1"/>
  <c r="BJ106" i="1" s="1"/>
  <c r="BL102" i="1"/>
  <c r="BK102" i="1"/>
  <c r="BO98" i="1"/>
  <c r="BN98" i="1"/>
  <c r="BI98" i="1"/>
  <c r="BB98" i="1"/>
  <c r="BB102" i="1"/>
  <c r="BF102" i="1"/>
  <c r="BB106" i="1"/>
  <c r="BE106" i="1"/>
  <c r="BE102" i="1"/>
  <c r="BF105" i="1"/>
  <c r="BF106" i="1" s="1"/>
  <c r="BD102" i="1"/>
  <c r="AZ105" i="1"/>
  <c r="AZ106" i="1" s="1"/>
  <c r="AT106" i="1"/>
  <c r="AS102" i="1"/>
  <c r="AW106" i="1"/>
  <c r="AW102" i="1"/>
  <c r="AS98" i="1"/>
  <c r="AT102" i="1"/>
  <c r="AR102" i="1"/>
  <c r="AQ106" i="1"/>
  <c r="AQ102" i="1"/>
  <c r="AQ98" i="1"/>
  <c r="AM106" i="1"/>
  <c r="AM98" i="1"/>
  <c r="AM102" i="1"/>
  <c r="AJ106" i="1"/>
  <c r="AJ102" i="1"/>
  <c r="AI102" i="1"/>
  <c r="AN102" i="1"/>
  <c r="AH102" i="1"/>
  <c r="AH98" i="1"/>
  <c r="AH105" i="1"/>
  <c r="AH106" i="1" s="1"/>
  <c r="BH109" i="1"/>
  <c r="BH111" i="1" s="1"/>
  <c r="BH105" i="1"/>
  <c r="BH106" i="1" s="1"/>
  <c r="BH101" i="1"/>
  <c r="BH102" i="1" s="1"/>
  <c r="BH97" i="1"/>
  <c r="BH98" i="1" s="1"/>
  <c r="AY106" i="1"/>
  <c r="AY113" i="1"/>
  <c r="AY115" i="1" s="1"/>
  <c r="AY109" i="1"/>
  <c r="AY110" i="1" s="1"/>
  <c r="AY105" i="1"/>
  <c r="AY101" i="1"/>
  <c r="AY102" i="1" s="1"/>
  <c r="AY97" i="1"/>
  <c r="AY98" i="1" s="1"/>
  <c r="AP110" i="1"/>
  <c r="AP113" i="1"/>
  <c r="AP115" i="1" s="1"/>
  <c r="AP109" i="1"/>
  <c r="AP105" i="1"/>
  <c r="AP101" i="1"/>
  <c r="AP102" i="1" s="1"/>
  <c r="AP97" i="1"/>
  <c r="AP98" i="1" s="1"/>
  <c r="AG113" i="1"/>
  <c r="AG115" i="1" s="1"/>
  <c r="AG109" i="1"/>
  <c r="AG110" i="1" s="1"/>
  <c r="AG105" i="1"/>
  <c r="AG106" i="1" s="1"/>
  <c r="AG101" i="1"/>
  <c r="AG102" i="1" s="1"/>
  <c r="AG97" i="1"/>
  <c r="AG98" i="1" s="1"/>
  <c r="X102" i="1"/>
  <c r="X98" i="1"/>
  <c r="X111" i="1"/>
  <c r="X109" i="1"/>
  <c r="X105" i="1"/>
  <c r="X101" i="1"/>
  <c r="X97" i="1"/>
  <c r="O109" i="1"/>
  <c r="O111" i="1" s="1"/>
  <c r="O105" i="1"/>
  <c r="O101" i="1"/>
  <c r="O102" i="1" s="1"/>
  <c r="O97" i="1"/>
  <c r="O98" i="1" s="1"/>
  <c r="BL98" i="1" l="1"/>
  <c r="H101" i="1"/>
  <c r="H102" i="1" s="1"/>
  <c r="I101" i="1"/>
  <c r="I102" i="1" s="1"/>
  <c r="J101" i="1"/>
  <c r="J102" i="1" s="1"/>
  <c r="K101" i="1"/>
  <c r="K102" i="1" s="1"/>
  <c r="L101" i="1"/>
  <c r="L102" i="1" s="1"/>
  <c r="M101" i="1"/>
  <c r="M102" i="1" s="1"/>
  <c r="H97" i="1"/>
  <c r="I97" i="1"/>
  <c r="I98" i="1" s="1"/>
  <c r="J97" i="1"/>
  <c r="J98" i="1" s="1"/>
  <c r="K97" i="1"/>
  <c r="L97" i="1"/>
  <c r="M97" i="1"/>
  <c r="G101" i="1"/>
  <c r="G102" i="1" s="1"/>
  <c r="G97" i="1"/>
  <c r="G98" i="1" s="1"/>
  <c r="F101" i="1"/>
  <c r="F102" i="1" s="1"/>
  <c r="F97" i="1"/>
  <c r="F98" i="1" s="1"/>
  <c r="F110" i="1"/>
  <c r="F112" i="1" s="1"/>
  <c r="E97" i="1"/>
  <c r="L105" i="1" l="1"/>
  <c r="L106" i="1" s="1"/>
  <c r="L98" i="1"/>
  <c r="H105" i="1"/>
  <c r="H106" i="1" s="1"/>
  <c r="H98" i="1"/>
  <c r="M105" i="1"/>
  <c r="M106" i="1" s="1"/>
  <c r="M98" i="1"/>
  <c r="K105" i="1"/>
  <c r="K106" i="1" s="1"/>
  <c r="K98" i="1"/>
  <c r="I105" i="1"/>
  <c r="I106" i="1" s="1"/>
  <c r="J105" i="1"/>
  <c r="J106" i="1" s="1"/>
  <c r="Y105" i="1" l="1"/>
  <c r="Y106" i="1" s="1"/>
  <c r="P105" i="1"/>
  <c r="P106" i="1" s="1"/>
  <c r="Q105" i="1"/>
  <c r="Q106" i="1" s="1"/>
  <c r="G105" i="1"/>
  <c r="G106" i="1" s="1"/>
  <c r="V105" i="1"/>
  <c r="V106" i="1" s="1"/>
  <c r="S105" i="1"/>
  <c r="S106" i="1" s="1"/>
  <c r="R105" i="1"/>
  <c r="R106" i="1" s="1"/>
  <c r="U105" i="1"/>
  <c r="U106" i="1" s="1"/>
  <c r="T105" i="1"/>
  <c r="T106" i="1" s="1"/>
</calcChain>
</file>

<file path=xl/sharedStrings.xml><?xml version="1.0" encoding="utf-8"?>
<sst xmlns="http://schemas.openxmlformats.org/spreadsheetml/2006/main" count="4154" uniqueCount="181">
  <si>
    <t>How many residents are in each year of your residency in this academic year? - PGY1</t>
  </si>
  <si>
    <t>How many residents are in each year of your residency in this academic year? - PGY2</t>
  </si>
  <si>
    <t>How many residents are in each year of your residency in this academic year? - PGY3</t>
  </si>
  <si>
    <t>How many residents are in each year of your residency in this academic year? - PGY4</t>
  </si>
  <si>
    <t>Which EM residency program do you represent?</t>
  </si>
  <si>
    <t>Does your program have a standard that prevents some residents from intubating trauma patients?</t>
  </si>
  <si>
    <t>Please rate the importance of the following methods in deciding when a resident is allowed to int... - Click to write Column 1 - The resident's PGY level.</t>
  </si>
  <si>
    <t>Please rate the importance of the following methods in deciding when a resident is allowed to int... - Click to write Column 1 - The resident's completion of a certain rotation.</t>
  </si>
  <si>
    <t>Please rate the importance of the following methods in deciding when a resident is allowed to int... - Click to write Column 1 - Clinical Competency Committee recommendations</t>
  </si>
  <si>
    <t>Please rate the importance of the following methods in deciding when a resident is allowed to int... - Click to write Column 1 - Faculty Evaluations</t>
  </si>
  <si>
    <t>Please rate the importance of the following methods in deciding when a resident is allowed to int... - Click to write Column 1 - Direct Observation of previous intubation</t>
  </si>
  <si>
    <t>Please rate the importance of the following methods in deciding when a resident is allowed to int... - Click to write Column 1 - Simulation</t>
  </si>
  <si>
    <t>Please rate the importance of the following methods in deciding when a resident is allowed to int... - Click to write Column 1 - Milestone Assessment</t>
  </si>
  <si>
    <t>Please list any other methods used</t>
  </si>
  <si>
    <t>Does your program have a standard that prevents some residents from managing critically ill trauma patients (i.e. lead the trauma resuscitation)?</t>
  </si>
  <si>
    <t>Please rate the importance of the following methods in deciding when a resident is allowed to man... - Click to write Column 1 - The resident's PGY level.</t>
  </si>
  <si>
    <t>Please rate the importance of the following methods in deciding when a resident is allowed to man... - Click to write Column 1 - The resident's completion of a certain rotation.</t>
  </si>
  <si>
    <t>Please rate the importance of the following methods in deciding when a resident is allowed to man... - Click to write Column 1 - Clinical Competency Committee recommendations</t>
  </si>
  <si>
    <t>Please rate the importance of the following methods in deciding when a resident is allowed to man... - Click to write Column 1 - Faculty Evaluations</t>
  </si>
  <si>
    <t>Please rate the importance of the following methods in deciding when a resident is allowed to man... - Click to write Column 1 - Direct Observation of previous management of critically ill trauma patients</t>
  </si>
  <si>
    <t>Please rate the importance of the following methods in deciding when a resident is allowed to man... - Click to write Column 1 - Simulation</t>
  </si>
  <si>
    <t>Please rate the importance of the following methods in deciding when a resident is allowed to man... - Click to write Column 1 - Milestone Assessment</t>
  </si>
  <si>
    <t>Does your program have a standard that prevents some residents from managing critically ill medical patients (i.e. lead the medical resuscitation)?</t>
  </si>
  <si>
    <t>Please rate the importance of the following methods in deciding when a resident is allowed to man... - Click to write Column 1 - Direct Observation of previous management of critically ill medical patients</t>
  </si>
  <si>
    <t>Does your program have a standard that prevents some residents from acting as "physician in triage?"</t>
  </si>
  <si>
    <t>Please rate the importance of the following methods in deciding when a resident is allowed to act... - Click to write Column 1 - The resident's PGY level.</t>
  </si>
  <si>
    <t>Please rate the importance of the following methods in deciding when a resident is allowed to act... - Click to write Column 1 - The resident's completion of a certain rotation.</t>
  </si>
  <si>
    <t>Please rate the importance of the following methods in deciding when a resident is allowed to act... - Click to write Column 1 - Clinical Competency Committee recommendations</t>
  </si>
  <si>
    <t>Please rate the importance of the following methods in deciding when a resident is allowed to act... - Click to write Column 1 - Faculty Evaluations</t>
  </si>
  <si>
    <t>Please rate the importance of the following methods in deciding when a resident is allowed to act... - Click to write Column 1 - Direct Observation of previous triage or early workups</t>
  </si>
  <si>
    <t>Please rate the importance of the following methods in deciding when a resident is allowed to act... - Click to write Column 1 - Simulation</t>
  </si>
  <si>
    <t>Please rate the importance of the following methods in deciding when a resident is allowed to act... - Click to write Column 1 - Milestone Assessment</t>
  </si>
  <si>
    <t>Does your program have a standard that prevents some residents from supervising medical students?</t>
  </si>
  <si>
    <t>Please rate the importance of the following methods in deciding when a resident is allowed to sup... - Click to write Column 1 - The resident's PGY level.</t>
  </si>
  <si>
    <t>Please rate the importance of the following methods in deciding when a resident is allowed to sup... - Click to write Column 1 - The resident's completion of a certain rotation.</t>
  </si>
  <si>
    <t>Please rate the importance of the following methods in deciding when a resident is allowed to sup... - Click to write Column 1 - Clinical Competency Committee recommendations</t>
  </si>
  <si>
    <t>Please rate the importance of the following methods in deciding when a resident is allowed to sup... - Click to write Column 1 - Faculty Evaluations</t>
  </si>
  <si>
    <t>Please rate the importance of the following methods in deciding when a resident is allowed to sup... - Click to write Column 1 - Direct Observation of previous supervision and teaching</t>
  </si>
  <si>
    <t>Please rate the importance of the following methods in deciding when a resident is allowed to sup... - Click to write Column 1 - Simulation</t>
  </si>
  <si>
    <t>Please rate the importance of the following methods in deciding when a resident is allowed to sup... - Click to write Column 1 - Milestone Assessment</t>
  </si>
  <si>
    <t>Does your program have a standard that prevents some residents from supervising junior residents?</t>
  </si>
  <si>
    <t>Does your program have some kind of standard that prevents some residents from Moonlighting?</t>
  </si>
  <si>
    <t>Please rate the importance of the following methods in deciding when a resident is allowed to moo... - Click to write Column 1 - The resident's PGY level.</t>
  </si>
  <si>
    <t>Please rate the importance of the following methods in deciding when a resident is allowed to moo... - Click to write Column 1 - The resident's completion of a certain rotation.</t>
  </si>
  <si>
    <t>Please rate the importance of the following methods in deciding when a resident is allowed to moo... - Click to write Column 1 - Clinical Competency Committee recommendations</t>
  </si>
  <si>
    <t>Please rate the importance of the following methods in deciding when a resident is allowed to moo... - Click to write Column 1 - Faculty Evaluations</t>
  </si>
  <si>
    <t>Please rate the importance of the following methods in deciding when a resident is allowed to moo... - Click to write Column 1 - Direct Observation of specific competencies</t>
  </si>
  <si>
    <t>Please rate the importance of the following methods in deciding when a resident is allowed to moo... - Click to write Column 1 - Simulation</t>
  </si>
  <si>
    <t>Please rate the importance of the following methods in deciding when a resident is allowed to moo... - Click to write Column 1 - Milestone Assessment</t>
  </si>
  <si>
    <t>&gt;10</t>
  </si>
  <si>
    <t>Yes, Residents must meet certain criteria to intubate trauma patients</t>
  </si>
  <si>
    <t>Yes, Residents must meet certain criteria to manage critically ill trauma patients</t>
  </si>
  <si>
    <t>No, all of my residents are allowed to manage critically ill medical patients</t>
  </si>
  <si>
    <t>Not Applicable (we do not have "physician in triage")</t>
  </si>
  <si>
    <t>Extremely Important</t>
  </si>
  <si>
    <t>Not at all important</t>
  </si>
  <si>
    <t>A little important</t>
  </si>
  <si>
    <t>Yes, Residents must meet certain criteria to manage critically ill medical patients</t>
  </si>
  <si>
    <t>Yes, Residents must meet certain criteria to act as "physician in triage"</t>
  </si>
  <si>
    <t>Yes, Residents must meet certain criteria to supervise medical students.</t>
  </si>
  <si>
    <t>Yes, Residents must meet certain criteria to supervise junior residents.</t>
  </si>
  <si>
    <t>Yes, Residents must meet certain criteria to moonlight.</t>
  </si>
  <si>
    <t>Must be up to date on all administrative tasks/logs to be eligible to moonlight</t>
  </si>
  <si>
    <t>Our PGY-2s intubate trauma patients with PGY-4 back-up.  PGY-1s may intubate a trauma patient with PGY-4 back-up although this happens rarely.  All of our residents complete a second airway training session at the end of their PGY-1 year (first one being during Orientation at start of PGY-1 year)</t>
  </si>
  <si>
    <t>Very Important</t>
  </si>
  <si>
    <t>Again, the role of trauma resuscitation lead is held by our PGY-3s.  There are workshops and simulations that they complete prior to taking on this role.  PGY-2s complete a few "step-up" shifts towards the end of their PGY-2 year.</t>
  </si>
  <si>
    <t>PGY-3 is the primary patient provider in our critical care area, but any level of resident may manage a critically ill patient who was initially triaged to the main ED.  This is done under close ED attending supervision for more junior residents.</t>
  </si>
  <si>
    <t>No, none of my residents are allowed to act as "physician in triage"</t>
  </si>
  <si>
    <t>Medical students are paired with PGY-2, PGY-3, and PGY-4 residents in the ED</t>
  </si>
  <si>
    <t>PGY-4 residents supervise PGY-1 residents in our staffing model.  Other residents may supervise junior residents on other rotations outside of the ED.</t>
  </si>
  <si>
    <t>Somewhat important</t>
  </si>
  <si>
    <t>Residents must be in their PGY-3 year or above and get PD approval to moonlight.  They must adhere to ACGME guidelines to moonlight.</t>
  </si>
  <si>
    <t>No, all of my residents are allowed to intubate trauma patients</t>
  </si>
  <si>
    <t>No, all of my residents are allowed to manage critically ill trauma patients</t>
  </si>
  <si>
    <t>No, all of my residents are allowed to supervise junior residents.</t>
  </si>
  <si>
    <t>No, all of my residents are allowed to supervise medical students.</t>
  </si>
  <si>
    <t>Attain a certain score on the In-Training Examination</t>
  </si>
  <si>
    <t>Minimal In-service exam performance, completion of tasks, etc...</t>
  </si>
  <si>
    <t xml:space="preserve">must be in the 50% or greater on their second year inservice training exam.  only 3rd years </t>
  </si>
  <si>
    <t>if they are in good standing in general, in-training scores as a surrogate for academic performance</t>
  </si>
  <si>
    <t>No, none of my residents are allowed to moonlight.</t>
  </si>
  <si>
    <t>Just have to be a PGY2 (which means you have completed anesthesia also)</t>
  </si>
  <si>
    <t xml:space="preserve">PGY3/PGY4 manage traumas (critical or not), PGY2s intubate and PGY1s do the FAST </t>
  </si>
  <si>
    <t>PGY3 and PGY4 do triage shifts, occasionally late PGY2s can pick up not based on merit just availability</t>
  </si>
  <si>
    <t>PGY3 and PGY4 supervise MS</t>
  </si>
  <si>
    <t>Must be in good academic and administrative standing. Must have Step 3 completed. Must have own medical license</t>
  </si>
  <si>
    <t xml:space="preserve">Total number of intubations and rate of first pass success over previous year </t>
  </si>
  <si>
    <t xml:space="preserve"> Virginia me only allows seniors to run trauma. All residents must complete trauma leadership course and demonstrate competency in trauma simulation lab</t>
  </si>
  <si>
    <t xml:space="preserve">Must complete resident as teacher course in pgy2 and demonstrate on sdot teaching and evaluation of key procedure teaching of students </t>
  </si>
  <si>
    <t xml:space="preserve">All residents have ATLS during their intern year.  They are allowed to direct the care of moderate traumas after that and they are assessed on a regular basis.  The CCC makes the final decision about when to allow a PGY2 or PGY3 become a trauma captain. </t>
  </si>
  <si>
    <t xml:space="preserve">The resident must also be in good standing with the program.  They cannot be on remediation for their scores on the ITE.  They cannot moonlight if they need more time to study.  Also, they have to up-to-date with all their requirements such as presentations, safety modules, scholarly activity, etc. </t>
  </si>
  <si>
    <t>Student supervision is expected at mid year PGY2 level; however, we will delay this if any concerns about the trainee's skills.  any resident on a remediation program or viewed as having difficulty with their development will also not have the ability to supervise students.</t>
  </si>
  <si>
    <t>Expectation for PGY-4 residents although high achieving (as determined by evaluations, observed teaching and CCC) PGY-3s may be moved up earlier.  Any resident having individual challenges can be removed from supervision by similar methods.</t>
  </si>
  <si>
    <t>By contract our House Officers are allowed to moonlight after their intern year (although Michigan requires 2 years of post-graduate training in order to get an independent medical license so it's essentially only after PGY-2 that they can moonlight).   However, if a resident is not in good standing as defined by our departmental policy we are able to restrict their moonlighting.   Our policy contains metrics for Academics (CCC determination of appropriate progress, ITE score&amp;gt;25%ile, progress in scholarly work); administrative (conference attendance, follow-up logs, institutional requirements, documentation, duty hour logging etc.)</t>
  </si>
  <si>
    <t>All residents participate in a teaching retreat at the end of the R2 year prior to progressing to the R3 year</t>
  </si>
  <si>
    <t>Not Applicable (we do not have medical students to supervise)</t>
  </si>
  <si>
    <t>Residents must Be R2 or higher and must maintain above 20th percentile on the ITE to moonlight. Additionally, moonlighting is a privilege that can be granted or removed at the discretion of the PD team and the 3C committee based on overall resident performance.</t>
  </si>
  <si>
    <t>PD discretion</t>
  </si>
  <si>
    <t>All can intubate trauma</t>
  </si>
  <si>
    <t>Some can intubate trauma</t>
  </si>
  <si>
    <t>None can intubate trauma</t>
  </si>
  <si>
    <t>All can run trauma</t>
  </si>
  <si>
    <t>Some can run trauma</t>
  </si>
  <si>
    <t>None can run trauma</t>
  </si>
  <si>
    <t>Some can run med crit pt</t>
  </si>
  <si>
    <t>All can run med crit pt</t>
  </si>
  <si>
    <t>None can run med crit pt</t>
  </si>
  <si>
    <t>Missing data</t>
  </si>
  <si>
    <t>All can run PIT</t>
  </si>
  <si>
    <t>Some can run PIT</t>
  </si>
  <si>
    <t>None can run PIT</t>
  </si>
  <si>
    <t>Don't have PIT</t>
  </si>
  <si>
    <t>All can supervise MS</t>
  </si>
  <si>
    <t>Some can supervise MS</t>
  </si>
  <si>
    <t>None can supervise MS</t>
  </si>
  <si>
    <t>Don't have MS</t>
  </si>
  <si>
    <t>PGY level extremely important</t>
  </si>
  <si>
    <t>PGY level very important</t>
  </si>
  <si>
    <t>PGY level "extremely" or "very" important</t>
  </si>
  <si>
    <t>Completion of rotation extremely important</t>
  </si>
  <si>
    <t>Completion of rotation very important</t>
  </si>
  <si>
    <t>Completion of rotation "extremely" or "very" important</t>
  </si>
  <si>
    <t>Extremely important</t>
  </si>
  <si>
    <t>"Extremely" or "Very" Important</t>
  </si>
  <si>
    <t>duplicate - new form completed</t>
  </si>
  <si>
    <t>COMMENTS</t>
  </si>
  <si>
    <t>duplicate - reimported from new spreadsheet</t>
  </si>
  <si>
    <t>Not Applicable (we do not have junior residents to supervise)</t>
  </si>
  <si>
    <t>No, all of my residents are allowed to moonlight.</t>
  </si>
  <si>
    <t>No, none of my residents are allowed to supervise junior residents.</t>
  </si>
  <si>
    <t>resident must be in good standing, ie, not on remediation</t>
  </si>
  <si>
    <t>No, all of my residents are allowed to act as "physician in triage"</t>
  </si>
  <si>
    <t>Direct PD approval</t>
  </si>
  <si>
    <t>"good standing" = conference attendance &amp;gt;90%, turning in assignments on time (follow up exercises, on-line med challenger quizes, procedure logs, etc)</t>
  </si>
  <si>
    <t>Only PGY-2 and PGY-3 can supervise medical students</t>
  </si>
  <si>
    <t xml:space="preserve">In-Training Exam score, conference attendance rate, general standing </t>
  </si>
  <si>
    <t>Completion of Resuscitation Course taught by faculty</t>
  </si>
  <si>
    <t>Residents must have permanent license, 2 years training post Medschool in my state and be in general goood academic standing</t>
  </si>
  <si>
    <t xml:space="preserve">Our residents need to have completed their PGY1 to intubate level 1 trauma patients. </t>
  </si>
  <si>
    <t>Conference attendance, inservice score</t>
  </si>
  <si>
    <t>EM2s and occasionally EM3s staff the resus room</t>
  </si>
  <si>
    <t>In general, all PGY3's intubate our trauma patients unless there is concern based on the above criteria.</t>
  </si>
  <si>
    <t>In general, primary survey duties are handled by PGY-2 residents unless concern based on criteria above.</t>
  </si>
  <si>
    <t>Generally non-PGY-1 residents can supervise unless concern based on criteria above.</t>
  </si>
  <si>
    <t>Generally, our PGY-2 and 3 residents may supervise PGY-1 residents unless concerns based on above.</t>
  </si>
  <si>
    <t>Complete specific Trauma Team Leader training</t>
  </si>
  <si>
    <t>Must be in good standing overall (meeting all administrative requirements), including minimum exam scores</t>
  </si>
  <si>
    <t>in good standing (ie all logging &amp; other required paperwork UTD), site is approved by PD &amp; GME</t>
  </si>
  <si>
    <t>duplicate - completed old survey, new form incomplete</t>
  </si>
  <si>
    <t>Completion of administrative requirements</t>
  </si>
  <si>
    <t>No resident on an IEP or IAEP are allowed to moonlight</t>
  </si>
  <si>
    <t>Starts in PGY2...so completion of the "certain rotations" is more so about completing intern year</t>
  </si>
  <si>
    <t xml:space="preserve">depending on the level of the acuity, this could be PGY level-driven. Our sickest patients are in "critical care" bays at one site, adn mixed into the main ED at another. SO one site limits exposure to PGY3s and above, the other to PGY2s and above. </t>
  </si>
  <si>
    <t xml:space="preserve">we currently are trialing PGY4s in triage. Mostly just attendings do Physician in Triage. </t>
  </si>
  <si>
    <t>Inservice score cutoff</t>
  </si>
  <si>
    <t>ITE score</t>
  </si>
  <si>
    <t>Of note itâ€™s not a â€œhard stopâ€ - a PGY 1 has  run a trauma before in multiple pts</t>
  </si>
  <si>
    <t xml:space="preserve">Interns can do this if the PGY2 and 3 are not available </t>
  </si>
  <si>
    <t>Must complete residents as teachers module</t>
  </si>
  <si>
    <t>must meet minimum standard on in-training examination</t>
  </si>
  <si>
    <t xml:space="preserve">interns typically need anesthesia before intubating trauma patients.  However, there is about a half year mark where interns have intubated quite a few medical patients and they might have their trauma rotations before their anesthesia rotation.  Thus, it is up to the discretion of the attending.  It is a "Soft" line in which they can intubate and really up to the discretion of the attending working that day. </t>
  </si>
  <si>
    <t xml:space="preserve">We have graded responsibility for the critical care rooms (between the PGY2s and PGY3s) . big medical resuscitations, CPR/unstable needing airway management, has a PGY3 at the bottom of the bed running the resus while the PGY2 leads the airway.  </t>
  </si>
  <si>
    <t>They must take and pass USMLE and have a state license.  This, it is restricted to the PGY2 year (as with everyone) but we use it as a "carrot" to have admin stuff completed on time...etc.  In other words, a resident who is delinquent on charting, follow ups, conference attendance , or on remediation for some perceived deficit, is not allowed to moonlight.  Any resident moonlighting has to be "cleared" by the PD</t>
  </si>
  <si>
    <t>Must have rotated on trauma and anesthesia (exceptions made toward the end of PGY1 year if those rotations are late in the year).</t>
  </si>
  <si>
    <t xml:space="preserve">In general only PGY2 &amp; 3 residents would run a trauma </t>
  </si>
  <si>
    <t>duplicate - old form completed, new form incomplete</t>
  </si>
  <si>
    <t>no deficiences in paperwork, no remediation</t>
  </si>
  <si>
    <t>program name missing</t>
  </si>
  <si>
    <t>Responses</t>
  </si>
  <si>
    <t>All can supervise junior residents</t>
  </si>
  <si>
    <t>Some can supervise junior residents</t>
  </si>
  <si>
    <t>None can supervise junior residents</t>
  </si>
  <si>
    <t>Don't have junior residents</t>
  </si>
  <si>
    <t>All can moonlight</t>
  </si>
  <si>
    <t>Some can moonlight</t>
  </si>
  <si>
    <t>None can moonlight</t>
  </si>
  <si>
    <t>missing</t>
  </si>
  <si>
    <t>responses</t>
  </si>
  <si>
    <t>missing data</t>
  </si>
  <si>
    <t>Very important</t>
  </si>
  <si>
    <t>[blinded]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</si>
</sst>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49998474074526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ck">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0" fontId="18" fillId="0" borderId="0" xfId="0" applyFont="1" applyAlignment="1">
      <alignment wrapText="1"/>
    </xf>
    <xf numFmtId="16" fontId="19" fillId="0" borderId="0" xfId="0" applyNumberFormat="1" applyFont="1" applyAlignment="1">
      <alignment wrapText="1"/>
    </xf>
    <xf numFmtId="0" fontId="19" fillId="0" borderId="0" xfId="0" applyFont="1" applyAlignment="1">
      <alignment wrapText="1"/>
    </xf>
    <xf numFmtId="2" fontId="19" fillId="0" borderId="0" xfId="0" applyNumberFormat="1" applyFont="1" applyAlignment="1">
      <alignment wrapText="1"/>
    </xf>
    <xf numFmtId="0" fontId="19" fillId="0" borderId="10" xfId="0" applyFont="1" applyBorder="1" applyAlignment="1">
      <alignment wrapText="1"/>
    </xf>
    <xf numFmtId="0" fontId="19" fillId="0" borderId="11" xfId="0" applyFont="1" applyBorder="1" applyAlignment="1">
      <alignment wrapText="1"/>
    </xf>
    <xf numFmtId="0" fontId="19" fillId="33"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ill>
        <patternFill>
          <bgColor theme="5" tint="0.79998168889431442"/>
        </patternFill>
      </fill>
    </dxf>
    <dxf>
      <font>
        <color rgb="FF006100"/>
      </font>
      <fill>
        <patternFill>
          <bgColor rgb="FFC6EF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115"/>
  <sheetViews>
    <sheetView workbookViewId="0">
      <pane ySplit="1" topLeftCell="A92" activePane="bottomLeft" state="frozen"/>
      <selection activeCell="O1" sqref="O1"/>
      <selection pane="bottomLeft" activeCell="E99" sqref="E99"/>
    </sheetView>
  </sheetViews>
  <sheetFormatPr defaultColWidth="16.77734375" defaultRowHeight="10.199999999999999" x14ac:dyDescent="0.2"/>
  <cols>
    <col min="1" max="67" width="16.77734375" style="3"/>
    <col min="68" max="68" width="40.88671875" style="3" customWidth="1"/>
    <col min="69" max="16384" width="16.77734375" style="3"/>
  </cols>
  <sheetData>
    <row r="1" spans="1:70" s="1" customFormat="1" ht="91.8"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13</v>
      </c>
      <c r="X1" s="1" t="s">
        <v>22</v>
      </c>
      <c r="Y1" s="1" t="s">
        <v>15</v>
      </c>
      <c r="Z1" s="1" t="s">
        <v>16</v>
      </c>
      <c r="AA1" s="1" t="s">
        <v>17</v>
      </c>
      <c r="AB1" s="1" t="s">
        <v>18</v>
      </c>
      <c r="AC1" s="1" t="s">
        <v>23</v>
      </c>
      <c r="AD1" s="1" t="s">
        <v>20</v>
      </c>
      <c r="AE1" s="1" t="s">
        <v>21</v>
      </c>
      <c r="AF1" s="1" t="s">
        <v>13</v>
      </c>
      <c r="AG1" s="1" t="s">
        <v>24</v>
      </c>
      <c r="AH1" s="1" t="s">
        <v>25</v>
      </c>
      <c r="AI1" s="1" t="s">
        <v>26</v>
      </c>
      <c r="AJ1" s="1" t="s">
        <v>27</v>
      </c>
      <c r="AK1" s="1" t="s">
        <v>28</v>
      </c>
      <c r="AL1" s="1" t="s">
        <v>29</v>
      </c>
      <c r="AM1" s="1" t="s">
        <v>30</v>
      </c>
      <c r="AN1" s="1" t="s">
        <v>31</v>
      </c>
      <c r="AO1" s="1" t="s">
        <v>13</v>
      </c>
      <c r="AP1" s="1" t="s">
        <v>32</v>
      </c>
      <c r="AQ1" s="1" t="s">
        <v>33</v>
      </c>
      <c r="AR1" s="1" t="s">
        <v>34</v>
      </c>
      <c r="AS1" s="1" t="s">
        <v>35</v>
      </c>
      <c r="AT1" s="1" t="s">
        <v>36</v>
      </c>
      <c r="AU1" s="1" t="s">
        <v>37</v>
      </c>
      <c r="AV1" s="1" t="s">
        <v>38</v>
      </c>
      <c r="AW1" s="1" t="s">
        <v>39</v>
      </c>
      <c r="AX1" s="1" t="s">
        <v>13</v>
      </c>
      <c r="AY1" s="1" t="s">
        <v>40</v>
      </c>
      <c r="AZ1" s="1" t="s">
        <v>33</v>
      </c>
      <c r="BA1" s="1" t="s">
        <v>34</v>
      </c>
      <c r="BB1" s="1" t="s">
        <v>35</v>
      </c>
      <c r="BC1" s="1" t="s">
        <v>36</v>
      </c>
      <c r="BD1" s="1" t="s">
        <v>37</v>
      </c>
      <c r="BE1" s="1" t="s">
        <v>38</v>
      </c>
      <c r="BF1" s="1" t="s">
        <v>39</v>
      </c>
      <c r="BG1" s="1" t="s">
        <v>13</v>
      </c>
      <c r="BH1" s="1" t="s">
        <v>41</v>
      </c>
      <c r="BI1" s="1" t="s">
        <v>42</v>
      </c>
      <c r="BJ1" s="1" t="s">
        <v>43</v>
      </c>
      <c r="BK1" s="1" t="s">
        <v>44</v>
      </c>
      <c r="BL1" s="1" t="s">
        <v>45</v>
      </c>
      <c r="BM1" s="1" t="s">
        <v>46</v>
      </c>
      <c r="BN1" s="1" t="s">
        <v>47</v>
      </c>
      <c r="BO1" s="1" t="s">
        <v>48</v>
      </c>
      <c r="BP1" s="1" t="s">
        <v>13</v>
      </c>
      <c r="BR1" s="1" t="s">
        <v>125</v>
      </c>
    </row>
    <row r="2" spans="1:70" ht="40.799999999999997" x14ac:dyDescent="0.2">
      <c r="A2" s="3" t="s">
        <v>49</v>
      </c>
      <c r="B2" s="3" t="s">
        <v>49</v>
      </c>
      <c r="C2" s="3" t="s">
        <v>49</v>
      </c>
      <c r="D2" s="3">
        <v>0</v>
      </c>
      <c r="E2" s="3" t="s">
        <v>180</v>
      </c>
      <c r="F2" s="3" t="s">
        <v>50</v>
      </c>
      <c r="G2" s="3" t="s">
        <v>176</v>
      </c>
      <c r="H2" s="3" t="s">
        <v>176</v>
      </c>
      <c r="I2" s="3" t="s">
        <v>176</v>
      </c>
      <c r="J2" s="3" t="s">
        <v>176</v>
      </c>
      <c r="K2" s="3" t="s">
        <v>176</v>
      </c>
      <c r="L2" s="3" t="s">
        <v>176</v>
      </c>
      <c r="M2" s="3" t="s">
        <v>176</v>
      </c>
      <c r="O2" s="3" t="s">
        <v>51</v>
      </c>
      <c r="P2" s="3" t="s">
        <v>176</v>
      </c>
      <c r="Q2" s="3" t="s">
        <v>176</v>
      </c>
      <c r="R2" s="3" t="s">
        <v>176</v>
      </c>
      <c r="S2" s="3" t="s">
        <v>176</v>
      </c>
      <c r="T2" s="3" t="s">
        <v>176</v>
      </c>
      <c r="U2" s="3" t="s">
        <v>176</v>
      </c>
      <c r="V2" s="3" t="s">
        <v>176</v>
      </c>
      <c r="X2" s="3" t="s">
        <v>52</v>
      </c>
      <c r="AG2" s="3" t="s">
        <v>53</v>
      </c>
      <c r="AP2" s="3" t="s">
        <v>95</v>
      </c>
      <c r="AY2" s="3" t="s">
        <v>127</v>
      </c>
      <c r="BH2" s="3" t="s">
        <v>128</v>
      </c>
    </row>
    <row r="3" spans="1:70" ht="40.799999999999997" x14ac:dyDescent="0.2">
      <c r="A3" s="2">
        <v>43110</v>
      </c>
      <c r="B3" s="2">
        <v>43110</v>
      </c>
      <c r="C3" s="2">
        <v>43110</v>
      </c>
      <c r="E3" s="3" t="s">
        <v>180</v>
      </c>
      <c r="F3" s="3" t="s">
        <v>50</v>
      </c>
      <c r="G3" s="3" t="s">
        <v>54</v>
      </c>
      <c r="H3" s="3" t="s">
        <v>55</v>
      </c>
      <c r="I3" s="3" t="s">
        <v>56</v>
      </c>
      <c r="J3" s="3" t="s">
        <v>56</v>
      </c>
      <c r="K3" s="3" t="s">
        <v>56</v>
      </c>
      <c r="L3" s="3" t="s">
        <v>55</v>
      </c>
      <c r="M3" s="3" t="s">
        <v>55</v>
      </c>
      <c r="O3" s="3" t="s">
        <v>51</v>
      </c>
      <c r="P3" s="3" t="s">
        <v>54</v>
      </c>
      <c r="Q3" s="3" t="s">
        <v>55</v>
      </c>
      <c r="R3" s="3" t="s">
        <v>56</v>
      </c>
      <c r="S3" s="3" t="s">
        <v>56</v>
      </c>
      <c r="T3" s="3" t="s">
        <v>56</v>
      </c>
      <c r="U3" s="3" t="s">
        <v>55</v>
      </c>
      <c r="V3" s="3" t="s">
        <v>56</v>
      </c>
      <c r="X3" s="3" t="s">
        <v>57</v>
      </c>
      <c r="Y3" s="3" t="s">
        <v>54</v>
      </c>
      <c r="Z3" s="3" t="s">
        <v>55</v>
      </c>
      <c r="AA3" s="3" t="s">
        <v>56</v>
      </c>
      <c r="AB3" s="3" t="s">
        <v>56</v>
      </c>
      <c r="AC3" s="3" t="s">
        <v>56</v>
      </c>
      <c r="AD3" s="3" t="s">
        <v>55</v>
      </c>
      <c r="AE3" s="3" t="s">
        <v>56</v>
      </c>
      <c r="AG3" s="3" t="s">
        <v>58</v>
      </c>
      <c r="AH3" s="3" t="s">
        <v>54</v>
      </c>
      <c r="AI3" s="3" t="s">
        <v>55</v>
      </c>
      <c r="AJ3" s="3" t="s">
        <v>55</v>
      </c>
      <c r="AK3" s="3" t="s">
        <v>55</v>
      </c>
      <c r="AL3" s="3" t="s">
        <v>55</v>
      </c>
      <c r="AM3" s="3" t="s">
        <v>55</v>
      </c>
      <c r="AN3" s="3" t="s">
        <v>55</v>
      </c>
      <c r="AP3" s="3" t="s">
        <v>59</v>
      </c>
      <c r="AQ3" s="3" t="s">
        <v>54</v>
      </c>
      <c r="AR3" s="3" t="s">
        <v>55</v>
      </c>
      <c r="AS3" s="3" t="s">
        <v>56</v>
      </c>
      <c r="AT3" s="3" t="s">
        <v>55</v>
      </c>
      <c r="AU3" s="3" t="s">
        <v>55</v>
      </c>
      <c r="AV3" s="3" t="s">
        <v>55</v>
      </c>
      <c r="AW3" s="3" t="s">
        <v>55</v>
      </c>
      <c r="AY3" s="3" t="s">
        <v>60</v>
      </c>
      <c r="AZ3" s="3" t="s">
        <v>54</v>
      </c>
      <c r="BA3" s="3" t="s">
        <v>55</v>
      </c>
      <c r="BB3" s="3" t="s">
        <v>56</v>
      </c>
      <c r="BC3" s="3" t="s">
        <v>55</v>
      </c>
      <c r="BD3" s="3" t="s">
        <v>55</v>
      </c>
      <c r="BE3" s="3" t="s">
        <v>55</v>
      </c>
      <c r="BF3" s="3" t="s">
        <v>55</v>
      </c>
      <c r="BH3" s="3" t="s">
        <v>61</v>
      </c>
      <c r="BI3" s="3" t="s">
        <v>54</v>
      </c>
      <c r="BJ3" s="3" t="s">
        <v>55</v>
      </c>
      <c r="BK3" s="3" t="s">
        <v>54</v>
      </c>
      <c r="BL3" s="3" t="s">
        <v>56</v>
      </c>
      <c r="BM3" s="3" t="s">
        <v>56</v>
      </c>
      <c r="BN3" s="3" t="s">
        <v>55</v>
      </c>
      <c r="BO3" s="3" t="s">
        <v>56</v>
      </c>
      <c r="BP3" s="3" t="s">
        <v>62</v>
      </c>
    </row>
    <row r="4" spans="1:70" ht="132.6" x14ac:dyDescent="0.2">
      <c r="A4" s="3" t="s">
        <v>49</v>
      </c>
      <c r="B4" s="3" t="s">
        <v>49</v>
      </c>
      <c r="C4" s="3" t="s">
        <v>49</v>
      </c>
      <c r="D4" s="3" t="s">
        <v>49</v>
      </c>
      <c r="E4" s="3" t="s">
        <v>180</v>
      </c>
      <c r="F4" s="3" t="s">
        <v>50</v>
      </c>
      <c r="G4" s="3" t="s">
        <v>54</v>
      </c>
      <c r="H4" s="3" t="s">
        <v>55</v>
      </c>
      <c r="I4" s="3" t="s">
        <v>55</v>
      </c>
      <c r="J4" s="3" t="s">
        <v>55</v>
      </c>
      <c r="K4" s="3" t="s">
        <v>56</v>
      </c>
      <c r="L4" s="3" t="s">
        <v>56</v>
      </c>
      <c r="M4" s="3" t="s">
        <v>55</v>
      </c>
      <c r="N4" s="3" t="s">
        <v>63</v>
      </c>
      <c r="O4" s="3" t="s">
        <v>51</v>
      </c>
      <c r="P4" s="3" t="s">
        <v>54</v>
      </c>
      <c r="Q4" s="3" t="s">
        <v>64</v>
      </c>
      <c r="R4" s="3" t="s">
        <v>55</v>
      </c>
      <c r="S4" s="3" t="s">
        <v>55</v>
      </c>
      <c r="T4" s="3" t="s">
        <v>55</v>
      </c>
      <c r="U4" s="3" t="s">
        <v>54</v>
      </c>
      <c r="V4" s="3" t="s">
        <v>55</v>
      </c>
      <c r="W4" s="3" t="s">
        <v>65</v>
      </c>
      <c r="X4" s="3" t="s">
        <v>57</v>
      </c>
      <c r="Y4" s="3" t="s">
        <v>64</v>
      </c>
      <c r="Z4" s="3" t="s">
        <v>55</v>
      </c>
      <c r="AA4" s="3" t="s">
        <v>55</v>
      </c>
      <c r="AB4" s="3" t="s">
        <v>55</v>
      </c>
      <c r="AC4" s="3" t="s">
        <v>55</v>
      </c>
      <c r="AD4" s="3" t="s">
        <v>55</v>
      </c>
      <c r="AE4" s="3" t="s">
        <v>55</v>
      </c>
      <c r="AF4" s="3" t="s">
        <v>66</v>
      </c>
      <c r="AG4" s="3" t="s">
        <v>67</v>
      </c>
      <c r="AP4" s="3" t="s">
        <v>59</v>
      </c>
      <c r="AQ4" s="3" t="s">
        <v>54</v>
      </c>
      <c r="AR4" s="3" t="s">
        <v>55</v>
      </c>
      <c r="AS4" s="3" t="s">
        <v>55</v>
      </c>
      <c r="AT4" s="3" t="s">
        <v>55</v>
      </c>
      <c r="AU4" s="3" t="s">
        <v>55</v>
      </c>
      <c r="AV4" s="3" t="s">
        <v>55</v>
      </c>
      <c r="AW4" s="3" t="s">
        <v>55</v>
      </c>
      <c r="AX4" s="3" t="s">
        <v>68</v>
      </c>
      <c r="AY4" s="3" t="s">
        <v>60</v>
      </c>
      <c r="AZ4" s="3" t="s">
        <v>54</v>
      </c>
      <c r="BA4" s="3" t="s">
        <v>55</v>
      </c>
      <c r="BB4" s="3" t="s">
        <v>55</v>
      </c>
      <c r="BC4" s="3" t="s">
        <v>55</v>
      </c>
      <c r="BD4" s="3" t="s">
        <v>55</v>
      </c>
      <c r="BE4" s="3" t="s">
        <v>55</v>
      </c>
      <c r="BF4" s="3" t="s">
        <v>55</v>
      </c>
      <c r="BG4" s="3" t="s">
        <v>69</v>
      </c>
      <c r="BH4" s="3" t="s">
        <v>61</v>
      </c>
      <c r="BI4" s="3" t="s">
        <v>54</v>
      </c>
      <c r="BJ4" s="3" t="s">
        <v>55</v>
      </c>
      <c r="BK4" s="3" t="s">
        <v>70</v>
      </c>
      <c r="BL4" s="3" t="s">
        <v>55</v>
      </c>
      <c r="BM4" s="3" t="s">
        <v>55</v>
      </c>
      <c r="BN4" s="3" t="s">
        <v>55</v>
      </c>
      <c r="BO4" s="3" t="s">
        <v>55</v>
      </c>
      <c r="BP4" s="3" t="s">
        <v>71</v>
      </c>
    </row>
    <row r="5" spans="1:70" ht="40.799999999999997" x14ac:dyDescent="0.2">
      <c r="A5" s="2">
        <v>43110</v>
      </c>
      <c r="B5" s="2">
        <v>43110</v>
      </c>
      <c r="C5" s="2">
        <v>43110</v>
      </c>
      <c r="E5" s="3" t="s">
        <v>180</v>
      </c>
      <c r="F5" s="3" t="s">
        <v>72</v>
      </c>
      <c r="O5" s="3" t="s">
        <v>73</v>
      </c>
      <c r="X5" s="3" t="s">
        <v>52</v>
      </c>
      <c r="AG5" s="3" t="s">
        <v>53</v>
      </c>
      <c r="AP5" s="3" t="s">
        <v>59</v>
      </c>
      <c r="AQ5" s="3" t="s">
        <v>54</v>
      </c>
      <c r="AR5" s="3" t="s">
        <v>55</v>
      </c>
      <c r="AS5" s="3" t="s">
        <v>56</v>
      </c>
      <c r="AT5" s="3" t="s">
        <v>70</v>
      </c>
      <c r="AU5" s="3" t="s">
        <v>70</v>
      </c>
      <c r="AV5" s="3" t="s">
        <v>56</v>
      </c>
      <c r="AW5" s="3" t="s">
        <v>70</v>
      </c>
      <c r="AY5" s="3" t="s">
        <v>74</v>
      </c>
      <c r="BH5" s="3" t="s">
        <v>61</v>
      </c>
      <c r="BI5" s="3" t="s">
        <v>54</v>
      </c>
      <c r="BJ5" s="3" t="s">
        <v>70</v>
      </c>
      <c r="BK5" s="3" t="s">
        <v>54</v>
      </c>
      <c r="BL5" s="3" t="s">
        <v>64</v>
      </c>
      <c r="BM5" s="3" t="s">
        <v>64</v>
      </c>
      <c r="BN5" s="3" t="s">
        <v>70</v>
      </c>
      <c r="BO5" s="3" t="s">
        <v>64</v>
      </c>
    </row>
    <row r="6" spans="1:70" ht="40.799999999999997" x14ac:dyDescent="0.2">
      <c r="A6" s="2">
        <v>43110</v>
      </c>
      <c r="B6" s="2">
        <v>43110</v>
      </c>
      <c r="C6" s="2">
        <v>43110</v>
      </c>
      <c r="E6" s="3" t="s">
        <v>180</v>
      </c>
      <c r="F6" s="3" t="s">
        <v>72</v>
      </c>
      <c r="O6" s="3" t="s">
        <v>73</v>
      </c>
      <c r="X6" s="3" t="s">
        <v>52</v>
      </c>
      <c r="AG6" s="3" t="s">
        <v>67</v>
      </c>
      <c r="AP6" s="3" t="s">
        <v>59</v>
      </c>
      <c r="AQ6" s="3" t="s">
        <v>64</v>
      </c>
      <c r="AR6" s="3" t="s">
        <v>55</v>
      </c>
      <c r="AS6" s="3" t="s">
        <v>56</v>
      </c>
      <c r="AT6" s="3" t="s">
        <v>70</v>
      </c>
      <c r="AU6" s="3" t="s">
        <v>64</v>
      </c>
      <c r="AV6" s="3" t="s">
        <v>55</v>
      </c>
      <c r="AW6" s="3" t="s">
        <v>64</v>
      </c>
      <c r="AY6" s="3" t="s">
        <v>74</v>
      </c>
      <c r="BH6" s="3" t="s">
        <v>61</v>
      </c>
      <c r="BI6" s="3" t="s">
        <v>64</v>
      </c>
      <c r="BJ6" s="3" t="s">
        <v>56</v>
      </c>
      <c r="BK6" s="3" t="s">
        <v>64</v>
      </c>
      <c r="BL6" s="3" t="s">
        <v>64</v>
      </c>
      <c r="BM6" s="3" t="s">
        <v>64</v>
      </c>
      <c r="BN6" s="3" t="s">
        <v>70</v>
      </c>
      <c r="BO6" s="3" t="s">
        <v>64</v>
      </c>
    </row>
    <row r="7" spans="1:70" ht="40.799999999999997" x14ac:dyDescent="0.2">
      <c r="A7" s="3" t="s">
        <v>49</v>
      </c>
      <c r="B7" s="3" t="s">
        <v>49</v>
      </c>
      <c r="C7" s="3" t="s">
        <v>49</v>
      </c>
      <c r="D7" s="3" t="s">
        <v>49</v>
      </c>
      <c r="E7" s="3" t="s">
        <v>180</v>
      </c>
      <c r="F7" s="3" t="s">
        <v>72</v>
      </c>
      <c r="O7" s="3" t="s">
        <v>73</v>
      </c>
      <c r="X7" s="3" t="s">
        <v>52</v>
      </c>
      <c r="AG7" s="3" t="s">
        <v>53</v>
      </c>
      <c r="AP7" s="3" t="s">
        <v>75</v>
      </c>
      <c r="AY7" s="3" t="s">
        <v>60</v>
      </c>
      <c r="AZ7" s="3" t="s">
        <v>54</v>
      </c>
      <c r="BA7" s="3" t="s">
        <v>55</v>
      </c>
      <c r="BB7" s="3" t="s">
        <v>55</v>
      </c>
      <c r="BC7" s="3" t="s">
        <v>55</v>
      </c>
      <c r="BD7" s="3" t="s">
        <v>55</v>
      </c>
      <c r="BE7" s="3" t="s">
        <v>55</v>
      </c>
      <c r="BF7" s="3" t="s">
        <v>55</v>
      </c>
      <c r="BH7" s="3" t="s">
        <v>61</v>
      </c>
      <c r="BI7" s="3" t="s">
        <v>54</v>
      </c>
      <c r="BJ7" s="3" t="s">
        <v>55</v>
      </c>
      <c r="BK7" s="3" t="s">
        <v>55</v>
      </c>
      <c r="BL7" s="3" t="s">
        <v>55</v>
      </c>
      <c r="BM7" s="3" t="s">
        <v>55</v>
      </c>
      <c r="BN7" s="3" t="s">
        <v>55</v>
      </c>
      <c r="BO7" s="3" t="s">
        <v>55</v>
      </c>
      <c r="BP7" s="3" t="s">
        <v>76</v>
      </c>
    </row>
    <row r="8" spans="1:70" ht="40.799999999999997" x14ac:dyDescent="0.2">
      <c r="A8" s="3" t="s">
        <v>49</v>
      </c>
      <c r="B8" s="3" t="s">
        <v>49</v>
      </c>
      <c r="C8" s="3" t="s">
        <v>49</v>
      </c>
      <c r="D8" s="3" t="s">
        <v>49</v>
      </c>
      <c r="E8" s="3" t="s">
        <v>180</v>
      </c>
      <c r="F8" s="3" t="s">
        <v>72</v>
      </c>
      <c r="O8" s="3" t="s">
        <v>73</v>
      </c>
      <c r="X8" s="3" t="s">
        <v>52</v>
      </c>
      <c r="AG8" s="3" t="s">
        <v>53</v>
      </c>
      <c r="AP8" s="3" t="s">
        <v>59</v>
      </c>
      <c r="AQ8" s="3" t="s">
        <v>54</v>
      </c>
      <c r="AR8" s="3" t="s">
        <v>55</v>
      </c>
      <c r="AS8" s="3" t="s">
        <v>54</v>
      </c>
      <c r="AT8" s="3" t="s">
        <v>64</v>
      </c>
      <c r="AU8" s="3" t="s">
        <v>70</v>
      </c>
      <c r="AV8" s="3" t="s">
        <v>56</v>
      </c>
      <c r="AW8" s="3" t="s">
        <v>64</v>
      </c>
      <c r="AY8" s="3" t="s">
        <v>60</v>
      </c>
      <c r="AZ8" s="3" t="s">
        <v>54</v>
      </c>
      <c r="BA8" s="3" t="s">
        <v>55</v>
      </c>
      <c r="BB8" s="3" t="s">
        <v>54</v>
      </c>
      <c r="BC8" s="3" t="s">
        <v>64</v>
      </c>
      <c r="BD8" s="3" t="s">
        <v>56</v>
      </c>
      <c r="BE8" s="3" t="s">
        <v>55</v>
      </c>
      <c r="BF8" s="3" t="s">
        <v>64</v>
      </c>
      <c r="BH8" s="3" t="s">
        <v>61</v>
      </c>
      <c r="BI8" s="3" t="s">
        <v>54</v>
      </c>
      <c r="BJ8" s="3" t="s">
        <v>55</v>
      </c>
      <c r="BK8" s="3" t="s">
        <v>54</v>
      </c>
      <c r="BL8" s="3" t="s">
        <v>64</v>
      </c>
      <c r="BM8" s="3" t="s">
        <v>56</v>
      </c>
      <c r="BN8" s="3" t="s">
        <v>56</v>
      </c>
      <c r="BO8" s="3" t="s">
        <v>64</v>
      </c>
    </row>
    <row r="9" spans="1:70" ht="40.799999999999997" x14ac:dyDescent="0.2">
      <c r="A9" s="3" t="s">
        <v>49</v>
      </c>
      <c r="B9" s="3" t="s">
        <v>49</v>
      </c>
      <c r="C9" s="3" t="s">
        <v>49</v>
      </c>
      <c r="E9" s="3" t="s">
        <v>180</v>
      </c>
      <c r="F9" s="3" t="s">
        <v>50</v>
      </c>
      <c r="G9" s="3" t="s">
        <v>64</v>
      </c>
      <c r="H9" s="3" t="s">
        <v>54</v>
      </c>
      <c r="I9" s="3" t="s">
        <v>70</v>
      </c>
      <c r="J9" s="3" t="s">
        <v>70</v>
      </c>
      <c r="K9" s="3" t="s">
        <v>64</v>
      </c>
      <c r="L9" s="3" t="s">
        <v>70</v>
      </c>
      <c r="M9" s="3" t="s">
        <v>64</v>
      </c>
      <c r="O9" s="3" t="s">
        <v>51</v>
      </c>
      <c r="P9" s="3" t="s">
        <v>54</v>
      </c>
      <c r="Q9" s="3" t="s">
        <v>64</v>
      </c>
      <c r="R9" s="3" t="s">
        <v>70</v>
      </c>
      <c r="S9" s="3" t="s">
        <v>70</v>
      </c>
      <c r="T9" s="3" t="s">
        <v>70</v>
      </c>
      <c r="U9" s="3" t="s">
        <v>70</v>
      </c>
      <c r="V9" s="3" t="s">
        <v>70</v>
      </c>
      <c r="X9" s="3" t="s">
        <v>52</v>
      </c>
      <c r="AG9" s="3" t="s">
        <v>67</v>
      </c>
      <c r="AP9" s="3" t="s">
        <v>75</v>
      </c>
      <c r="AY9" s="3" t="s">
        <v>60</v>
      </c>
      <c r="AZ9" s="3" t="s">
        <v>54</v>
      </c>
      <c r="BA9" s="3" t="s">
        <v>55</v>
      </c>
      <c r="BB9" s="3" t="s">
        <v>55</v>
      </c>
      <c r="BC9" s="3" t="s">
        <v>55</v>
      </c>
      <c r="BD9" s="3" t="s">
        <v>55</v>
      </c>
      <c r="BE9" s="3" t="s">
        <v>55</v>
      </c>
      <c r="BF9" s="3" t="s">
        <v>55</v>
      </c>
      <c r="BH9" s="3" t="s">
        <v>61</v>
      </c>
      <c r="BI9" s="3" t="s">
        <v>54</v>
      </c>
      <c r="BJ9" s="3" t="s">
        <v>55</v>
      </c>
      <c r="BK9" s="3" t="s">
        <v>70</v>
      </c>
      <c r="BL9" s="3" t="s">
        <v>70</v>
      </c>
      <c r="BM9" s="3" t="s">
        <v>55</v>
      </c>
      <c r="BN9" s="3" t="s">
        <v>55</v>
      </c>
      <c r="BO9" s="3" t="s">
        <v>55</v>
      </c>
      <c r="BP9" s="3" t="s">
        <v>77</v>
      </c>
    </row>
    <row r="10" spans="1:70" ht="40.799999999999997" x14ac:dyDescent="0.2">
      <c r="A10" s="3" t="s">
        <v>49</v>
      </c>
      <c r="B10" s="3" t="s">
        <v>49</v>
      </c>
      <c r="C10" s="3" t="s">
        <v>49</v>
      </c>
      <c r="E10" s="3" t="s">
        <v>180</v>
      </c>
      <c r="F10" s="3" t="s">
        <v>72</v>
      </c>
      <c r="O10" s="3" t="s">
        <v>51</v>
      </c>
      <c r="P10" s="3" t="s">
        <v>70</v>
      </c>
      <c r="Q10" s="3" t="s">
        <v>54</v>
      </c>
      <c r="R10" s="3" t="s">
        <v>56</v>
      </c>
      <c r="S10" s="3" t="s">
        <v>70</v>
      </c>
      <c r="T10" s="3" t="s">
        <v>54</v>
      </c>
      <c r="U10" s="3" t="s">
        <v>64</v>
      </c>
      <c r="V10" s="3" t="s">
        <v>56</v>
      </c>
      <c r="X10" s="3" t="s">
        <v>57</v>
      </c>
      <c r="Y10" s="3" t="s">
        <v>64</v>
      </c>
      <c r="Z10" s="3" t="s">
        <v>54</v>
      </c>
      <c r="AA10" s="3" t="s">
        <v>56</v>
      </c>
      <c r="AB10" s="3" t="s">
        <v>70</v>
      </c>
      <c r="AC10" s="3" t="s">
        <v>54</v>
      </c>
      <c r="AD10" s="3" t="s">
        <v>70</v>
      </c>
      <c r="AE10" s="3" t="s">
        <v>56</v>
      </c>
      <c r="AG10" s="3" t="s">
        <v>53</v>
      </c>
      <c r="AP10" s="3" t="s">
        <v>59</v>
      </c>
      <c r="AQ10" s="3" t="s">
        <v>54</v>
      </c>
      <c r="AR10" s="3" t="s">
        <v>55</v>
      </c>
      <c r="AS10" s="3" t="s">
        <v>55</v>
      </c>
      <c r="AT10" s="3" t="s">
        <v>56</v>
      </c>
      <c r="AU10" s="3" t="s">
        <v>56</v>
      </c>
      <c r="AV10" s="3" t="s">
        <v>55</v>
      </c>
      <c r="AW10" s="3" t="s">
        <v>56</v>
      </c>
      <c r="AY10" s="3" t="s">
        <v>74</v>
      </c>
      <c r="BH10" s="3" t="s">
        <v>61</v>
      </c>
      <c r="BI10" s="3" t="s">
        <v>54</v>
      </c>
      <c r="BJ10" s="3" t="s">
        <v>54</v>
      </c>
      <c r="BK10" s="3" t="s">
        <v>54</v>
      </c>
      <c r="BL10" s="3" t="s">
        <v>54</v>
      </c>
      <c r="BM10" s="3" t="s">
        <v>54</v>
      </c>
      <c r="BN10" s="3" t="s">
        <v>54</v>
      </c>
      <c r="BO10" s="3" t="s">
        <v>54</v>
      </c>
      <c r="BP10" s="3" t="s">
        <v>78</v>
      </c>
    </row>
    <row r="11" spans="1:70" ht="40.799999999999997" x14ac:dyDescent="0.2">
      <c r="A11" s="3" t="s">
        <v>49</v>
      </c>
      <c r="B11" s="3" t="s">
        <v>49</v>
      </c>
      <c r="C11" s="3" t="s">
        <v>49</v>
      </c>
      <c r="D11" s="3" t="s">
        <v>49</v>
      </c>
      <c r="E11" s="3" t="s">
        <v>180</v>
      </c>
      <c r="F11" s="3" t="s">
        <v>50</v>
      </c>
      <c r="G11" s="3" t="s">
        <v>54</v>
      </c>
      <c r="H11" s="3" t="s">
        <v>55</v>
      </c>
      <c r="I11" s="3" t="s">
        <v>56</v>
      </c>
      <c r="J11" s="3" t="s">
        <v>56</v>
      </c>
      <c r="K11" s="3" t="s">
        <v>64</v>
      </c>
      <c r="L11" s="3" t="s">
        <v>70</v>
      </c>
      <c r="M11" s="3" t="s">
        <v>55</v>
      </c>
      <c r="O11" s="3" t="s">
        <v>51</v>
      </c>
      <c r="P11" s="3" t="s">
        <v>54</v>
      </c>
      <c r="Q11" s="3" t="s">
        <v>55</v>
      </c>
      <c r="R11" s="3" t="s">
        <v>70</v>
      </c>
      <c r="S11" s="3" t="s">
        <v>70</v>
      </c>
      <c r="T11" s="3" t="s">
        <v>54</v>
      </c>
      <c r="U11" s="3" t="s">
        <v>56</v>
      </c>
      <c r="V11" s="3" t="s">
        <v>55</v>
      </c>
      <c r="X11" s="3" t="s">
        <v>57</v>
      </c>
      <c r="Y11" s="3" t="s">
        <v>70</v>
      </c>
      <c r="Z11" s="3" t="s">
        <v>55</v>
      </c>
      <c r="AA11" s="3" t="s">
        <v>55</v>
      </c>
      <c r="AB11" s="3" t="s">
        <v>70</v>
      </c>
      <c r="AC11" s="3" t="s">
        <v>54</v>
      </c>
      <c r="AD11" s="3" t="s">
        <v>64</v>
      </c>
      <c r="AE11" s="3" t="s">
        <v>55</v>
      </c>
      <c r="AG11" s="3" t="s">
        <v>58</v>
      </c>
      <c r="AH11" s="3" t="s">
        <v>54</v>
      </c>
      <c r="AI11" s="3" t="s">
        <v>55</v>
      </c>
      <c r="AJ11" s="3" t="s">
        <v>55</v>
      </c>
      <c r="AK11" s="3" t="s">
        <v>55</v>
      </c>
      <c r="AL11" s="3" t="s">
        <v>70</v>
      </c>
      <c r="AM11" s="3" t="s">
        <v>55</v>
      </c>
      <c r="AN11" s="3" t="s">
        <v>55</v>
      </c>
      <c r="AP11" s="3" t="s">
        <v>59</v>
      </c>
      <c r="AQ11" s="3" t="s">
        <v>54</v>
      </c>
      <c r="AR11" s="3" t="s">
        <v>55</v>
      </c>
      <c r="AS11" s="3" t="s">
        <v>55</v>
      </c>
      <c r="AT11" s="3" t="s">
        <v>70</v>
      </c>
      <c r="AU11" s="3" t="s">
        <v>64</v>
      </c>
      <c r="AV11" s="3" t="s">
        <v>55</v>
      </c>
      <c r="AW11" s="3" t="s">
        <v>55</v>
      </c>
      <c r="AY11" s="3" t="s">
        <v>60</v>
      </c>
      <c r="AZ11" s="3" t="s">
        <v>54</v>
      </c>
      <c r="BA11" s="3" t="s">
        <v>55</v>
      </c>
      <c r="BB11" s="3" t="s">
        <v>56</v>
      </c>
      <c r="BC11" s="3" t="s">
        <v>70</v>
      </c>
      <c r="BD11" s="3" t="s">
        <v>64</v>
      </c>
      <c r="BE11" s="3" t="s">
        <v>56</v>
      </c>
      <c r="BF11" s="3" t="s">
        <v>55</v>
      </c>
      <c r="BH11" s="3" t="s">
        <v>61</v>
      </c>
      <c r="BI11" s="3" t="s">
        <v>54</v>
      </c>
      <c r="BJ11" s="3" t="s">
        <v>55</v>
      </c>
      <c r="BK11" s="3" t="s">
        <v>54</v>
      </c>
      <c r="BL11" s="3" t="s">
        <v>64</v>
      </c>
      <c r="BM11" s="3" t="s">
        <v>70</v>
      </c>
      <c r="BN11" s="3" t="s">
        <v>55</v>
      </c>
      <c r="BO11" s="3" t="s">
        <v>55</v>
      </c>
      <c r="BP11" s="3" t="s">
        <v>79</v>
      </c>
    </row>
    <row r="12" spans="1:70" ht="40.799999999999997" x14ac:dyDescent="0.2">
      <c r="A12" s="2">
        <v>43110</v>
      </c>
      <c r="B12" s="2">
        <v>43110</v>
      </c>
      <c r="C12" s="2">
        <v>43110</v>
      </c>
      <c r="D12" s="2">
        <v>43110</v>
      </c>
      <c r="E12" s="3" t="s">
        <v>180</v>
      </c>
      <c r="F12" s="3" t="s">
        <v>72</v>
      </c>
      <c r="O12" s="3" t="s">
        <v>51</v>
      </c>
      <c r="P12" s="3" t="s">
        <v>176</v>
      </c>
      <c r="Q12" s="3" t="s">
        <v>176</v>
      </c>
      <c r="R12" s="3" t="s">
        <v>176</v>
      </c>
      <c r="S12" s="3" t="s">
        <v>176</v>
      </c>
      <c r="T12" s="3" t="s">
        <v>176</v>
      </c>
      <c r="U12" s="3" t="s">
        <v>176</v>
      </c>
      <c r="V12" s="3" t="s">
        <v>176</v>
      </c>
    </row>
    <row r="13" spans="1:70" ht="40.799999999999997" x14ac:dyDescent="0.2">
      <c r="A13" s="3" t="s">
        <v>49</v>
      </c>
      <c r="B13" s="3" t="s">
        <v>49</v>
      </c>
      <c r="C13" s="3" t="s">
        <v>49</v>
      </c>
      <c r="D13" s="3" t="s">
        <v>49</v>
      </c>
      <c r="E13" s="3" t="s">
        <v>180</v>
      </c>
      <c r="F13" s="3" t="s">
        <v>50</v>
      </c>
      <c r="G13" s="3" t="s">
        <v>54</v>
      </c>
      <c r="H13" s="3" t="s">
        <v>55</v>
      </c>
      <c r="I13" s="3" t="s">
        <v>55</v>
      </c>
      <c r="J13" s="3" t="s">
        <v>55</v>
      </c>
      <c r="K13" s="3" t="s">
        <v>56</v>
      </c>
      <c r="L13" s="3" t="s">
        <v>56</v>
      </c>
      <c r="M13" s="3" t="s">
        <v>55</v>
      </c>
      <c r="O13" s="3" t="s">
        <v>51</v>
      </c>
      <c r="P13" s="3" t="s">
        <v>54</v>
      </c>
      <c r="Q13" s="3" t="s">
        <v>55</v>
      </c>
      <c r="R13" s="3" t="s">
        <v>55</v>
      </c>
      <c r="S13" s="3" t="s">
        <v>55</v>
      </c>
      <c r="T13" s="3" t="s">
        <v>55</v>
      </c>
      <c r="U13" s="3" t="s">
        <v>56</v>
      </c>
      <c r="V13" s="3" t="s">
        <v>55</v>
      </c>
      <c r="X13" s="3" t="s">
        <v>57</v>
      </c>
      <c r="Y13" s="3" t="s">
        <v>54</v>
      </c>
      <c r="Z13" s="3" t="s">
        <v>55</v>
      </c>
      <c r="AA13" s="3" t="s">
        <v>55</v>
      </c>
      <c r="AB13" s="3" t="s">
        <v>55</v>
      </c>
      <c r="AC13" s="3" t="s">
        <v>55</v>
      </c>
      <c r="AD13" s="3" t="s">
        <v>56</v>
      </c>
      <c r="AE13" s="3" t="s">
        <v>55</v>
      </c>
      <c r="AG13" s="3" t="s">
        <v>53</v>
      </c>
      <c r="AP13" s="3" t="s">
        <v>75</v>
      </c>
      <c r="AY13" s="3" t="s">
        <v>60</v>
      </c>
      <c r="AZ13" s="3" t="s">
        <v>54</v>
      </c>
      <c r="BA13" s="3" t="s">
        <v>55</v>
      </c>
      <c r="BB13" s="3" t="s">
        <v>55</v>
      </c>
      <c r="BC13" s="3" t="s">
        <v>55</v>
      </c>
      <c r="BD13" s="3" t="s">
        <v>55</v>
      </c>
      <c r="BE13" s="3" t="s">
        <v>55</v>
      </c>
      <c r="BF13" s="3" t="s">
        <v>55</v>
      </c>
      <c r="BH13" s="3" t="s">
        <v>80</v>
      </c>
    </row>
    <row r="14" spans="1:70" ht="40.799999999999997" x14ac:dyDescent="0.2">
      <c r="A14" s="2">
        <v>43110</v>
      </c>
      <c r="B14" s="2">
        <v>43110</v>
      </c>
      <c r="C14" s="2">
        <v>43110</v>
      </c>
      <c r="D14" s="2">
        <v>43110</v>
      </c>
      <c r="E14" s="3" t="s">
        <v>180</v>
      </c>
      <c r="F14" s="3" t="s">
        <v>50</v>
      </c>
      <c r="G14" s="3" t="s">
        <v>64</v>
      </c>
      <c r="H14" s="3" t="s">
        <v>70</v>
      </c>
      <c r="I14" s="3" t="s">
        <v>70</v>
      </c>
      <c r="J14" s="3" t="s">
        <v>70</v>
      </c>
      <c r="K14" s="3" t="s">
        <v>54</v>
      </c>
      <c r="L14" s="3" t="s">
        <v>70</v>
      </c>
      <c r="M14" s="3" t="s">
        <v>64</v>
      </c>
      <c r="O14" s="3" t="s">
        <v>73</v>
      </c>
      <c r="X14" s="3" t="s">
        <v>52</v>
      </c>
      <c r="AG14" s="3" t="s">
        <v>67</v>
      </c>
      <c r="AP14" s="3" t="s">
        <v>59</v>
      </c>
      <c r="AQ14" s="3" t="s">
        <v>64</v>
      </c>
      <c r="AR14" s="3" t="s">
        <v>70</v>
      </c>
      <c r="AS14" s="3" t="s">
        <v>70</v>
      </c>
      <c r="AT14" s="3" t="s">
        <v>70</v>
      </c>
      <c r="AU14" s="3" t="s">
        <v>70</v>
      </c>
      <c r="AV14" s="3" t="s">
        <v>70</v>
      </c>
      <c r="AW14" s="3" t="s">
        <v>70</v>
      </c>
      <c r="AY14" s="3" t="s">
        <v>60</v>
      </c>
      <c r="AZ14" s="3" t="s">
        <v>64</v>
      </c>
      <c r="BA14" s="3" t="s">
        <v>55</v>
      </c>
      <c r="BB14" s="3" t="s">
        <v>54</v>
      </c>
      <c r="BC14" s="3" t="s">
        <v>64</v>
      </c>
      <c r="BD14" s="3" t="s">
        <v>64</v>
      </c>
      <c r="BE14" s="3" t="s">
        <v>70</v>
      </c>
      <c r="BF14" s="3" t="s">
        <v>64</v>
      </c>
      <c r="BH14" s="3" t="s">
        <v>61</v>
      </c>
      <c r="BI14" s="3" t="s">
        <v>54</v>
      </c>
      <c r="BJ14" s="3" t="s">
        <v>55</v>
      </c>
      <c r="BK14" s="3" t="s">
        <v>54</v>
      </c>
      <c r="BL14" s="3" t="s">
        <v>54</v>
      </c>
      <c r="BM14" s="3" t="s">
        <v>54</v>
      </c>
      <c r="BN14" s="3" t="s">
        <v>55</v>
      </c>
      <c r="BO14" s="3" t="s">
        <v>54</v>
      </c>
    </row>
    <row r="15" spans="1:70" ht="40.799999999999997" x14ac:dyDescent="0.2">
      <c r="A15" s="3" t="s">
        <v>49</v>
      </c>
      <c r="B15" s="3" t="s">
        <v>49</v>
      </c>
      <c r="C15" s="3" t="s">
        <v>49</v>
      </c>
      <c r="E15" s="3" t="s">
        <v>180</v>
      </c>
      <c r="F15" s="3" t="s">
        <v>50</v>
      </c>
      <c r="G15" s="3" t="s">
        <v>54</v>
      </c>
      <c r="H15" s="3" t="s">
        <v>54</v>
      </c>
      <c r="I15" s="3" t="s">
        <v>70</v>
      </c>
      <c r="J15" s="3" t="s">
        <v>70</v>
      </c>
      <c r="K15" s="3" t="s">
        <v>64</v>
      </c>
      <c r="L15" s="3" t="s">
        <v>55</v>
      </c>
      <c r="M15" s="3" t="s">
        <v>55</v>
      </c>
      <c r="O15" s="3" t="s">
        <v>51</v>
      </c>
      <c r="P15" s="3" t="s">
        <v>54</v>
      </c>
      <c r="Q15" s="3" t="s">
        <v>56</v>
      </c>
      <c r="R15" s="3" t="s">
        <v>70</v>
      </c>
      <c r="S15" s="3" t="s">
        <v>64</v>
      </c>
      <c r="T15" s="3" t="s">
        <v>56</v>
      </c>
      <c r="U15" s="3" t="s">
        <v>55</v>
      </c>
      <c r="V15" s="3" t="s">
        <v>55</v>
      </c>
      <c r="X15" s="3" t="s">
        <v>52</v>
      </c>
      <c r="AG15" s="3" t="s">
        <v>53</v>
      </c>
      <c r="AP15" s="3" t="s">
        <v>59</v>
      </c>
      <c r="AQ15" s="3" t="s">
        <v>54</v>
      </c>
      <c r="AR15" s="3" t="s">
        <v>70</v>
      </c>
      <c r="AS15" s="3" t="s">
        <v>56</v>
      </c>
      <c r="AT15" s="3" t="s">
        <v>56</v>
      </c>
      <c r="AU15" s="3" t="s">
        <v>55</v>
      </c>
      <c r="AV15" s="3" t="s">
        <v>55</v>
      </c>
      <c r="AW15" s="3" t="s">
        <v>55</v>
      </c>
      <c r="AY15" s="3" t="s">
        <v>129</v>
      </c>
      <c r="BH15" s="3" t="s">
        <v>61</v>
      </c>
      <c r="BI15" s="3" t="s">
        <v>54</v>
      </c>
      <c r="BJ15" s="3" t="s">
        <v>54</v>
      </c>
      <c r="BK15" s="3" t="s">
        <v>70</v>
      </c>
      <c r="BL15" s="3" t="s">
        <v>70</v>
      </c>
      <c r="BM15" s="3" t="s">
        <v>70</v>
      </c>
      <c r="BN15" s="3" t="s">
        <v>55</v>
      </c>
      <c r="BO15" s="3" t="s">
        <v>55</v>
      </c>
    </row>
    <row r="16" spans="1:70" ht="40.799999999999997" x14ac:dyDescent="0.2">
      <c r="A16" s="3" t="s">
        <v>49</v>
      </c>
      <c r="B16" s="3" t="s">
        <v>49</v>
      </c>
      <c r="C16" s="3" t="s">
        <v>49</v>
      </c>
      <c r="D16" s="3" t="s">
        <v>49</v>
      </c>
      <c r="E16" s="3" t="s">
        <v>180</v>
      </c>
      <c r="F16" s="3" t="s">
        <v>50</v>
      </c>
      <c r="G16" s="3" t="s">
        <v>70</v>
      </c>
      <c r="H16" s="3" t="s">
        <v>70</v>
      </c>
      <c r="I16" s="3" t="s">
        <v>56</v>
      </c>
      <c r="J16" s="3" t="s">
        <v>56</v>
      </c>
      <c r="K16" s="3" t="s">
        <v>56</v>
      </c>
      <c r="L16" s="3" t="s">
        <v>56</v>
      </c>
      <c r="M16" s="3" t="s">
        <v>56</v>
      </c>
      <c r="O16" s="3" t="s">
        <v>73</v>
      </c>
      <c r="X16" s="3" t="s">
        <v>52</v>
      </c>
      <c r="AG16" s="3" t="s">
        <v>53</v>
      </c>
      <c r="AP16" s="3" t="s">
        <v>75</v>
      </c>
      <c r="AY16" s="3" t="s">
        <v>74</v>
      </c>
      <c r="BH16" s="3" t="s">
        <v>61</v>
      </c>
      <c r="BI16" s="3" t="s">
        <v>64</v>
      </c>
      <c r="BJ16" s="3" t="s">
        <v>55</v>
      </c>
      <c r="BK16" s="3" t="s">
        <v>64</v>
      </c>
      <c r="BL16" s="3" t="s">
        <v>64</v>
      </c>
      <c r="BM16" s="3" t="s">
        <v>64</v>
      </c>
      <c r="BN16" s="3" t="s">
        <v>64</v>
      </c>
      <c r="BO16" s="3" t="s">
        <v>64</v>
      </c>
    </row>
    <row r="17" spans="1:68" ht="40.799999999999997" x14ac:dyDescent="0.2">
      <c r="A17" s="3" t="s">
        <v>49</v>
      </c>
      <c r="B17" s="3" t="s">
        <v>49</v>
      </c>
      <c r="C17" s="3" t="s">
        <v>49</v>
      </c>
      <c r="D17" s="3">
        <v>0</v>
      </c>
      <c r="E17" s="3" t="s">
        <v>180</v>
      </c>
      <c r="F17" s="3" t="s">
        <v>50</v>
      </c>
      <c r="G17" s="3" t="s">
        <v>70</v>
      </c>
      <c r="H17" s="3" t="s">
        <v>64</v>
      </c>
      <c r="I17" s="3" t="s">
        <v>55</v>
      </c>
      <c r="J17" s="3" t="s">
        <v>55</v>
      </c>
      <c r="K17" s="3" t="s">
        <v>64</v>
      </c>
      <c r="L17" s="3" t="s">
        <v>64</v>
      </c>
      <c r="M17" s="3" t="s">
        <v>55</v>
      </c>
      <c r="O17" s="3" t="s">
        <v>51</v>
      </c>
      <c r="P17" s="3" t="s">
        <v>64</v>
      </c>
      <c r="Q17" s="3" t="s">
        <v>64</v>
      </c>
      <c r="R17" s="3" t="s">
        <v>56</v>
      </c>
      <c r="S17" s="3" t="s">
        <v>56</v>
      </c>
      <c r="T17" s="3" t="s">
        <v>64</v>
      </c>
      <c r="U17" s="3" t="s">
        <v>70</v>
      </c>
      <c r="V17" s="3" t="s">
        <v>56</v>
      </c>
      <c r="X17" s="3" t="s">
        <v>57</v>
      </c>
      <c r="Y17" s="3" t="s">
        <v>64</v>
      </c>
      <c r="Z17" s="3" t="s">
        <v>64</v>
      </c>
      <c r="AA17" s="3" t="s">
        <v>56</v>
      </c>
      <c r="AB17" s="3" t="s">
        <v>56</v>
      </c>
      <c r="AC17" s="3" t="s">
        <v>70</v>
      </c>
      <c r="AD17" s="3" t="s">
        <v>56</v>
      </c>
      <c r="AE17" s="3" t="s">
        <v>56</v>
      </c>
      <c r="AG17" s="3" t="s">
        <v>58</v>
      </c>
      <c r="AH17" s="3" t="s">
        <v>64</v>
      </c>
      <c r="AI17" s="3" t="s">
        <v>56</v>
      </c>
      <c r="AJ17" s="3" t="s">
        <v>55</v>
      </c>
      <c r="AK17" s="3" t="s">
        <v>55</v>
      </c>
      <c r="AL17" s="3" t="s">
        <v>55</v>
      </c>
      <c r="AM17" s="3" t="s">
        <v>55</v>
      </c>
      <c r="AN17" s="3" t="s">
        <v>55</v>
      </c>
      <c r="AP17" s="3" t="s">
        <v>75</v>
      </c>
      <c r="AY17" s="3" t="s">
        <v>74</v>
      </c>
      <c r="BH17" s="3" t="s">
        <v>61</v>
      </c>
      <c r="BI17" s="3" t="s">
        <v>54</v>
      </c>
      <c r="BJ17" s="3" t="s">
        <v>55</v>
      </c>
      <c r="BK17" s="3" t="s">
        <v>55</v>
      </c>
      <c r="BL17" s="3" t="s">
        <v>55</v>
      </c>
      <c r="BM17" s="3" t="s">
        <v>55</v>
      </c>
      <c r="BN17" s="3" t="s">
        <v>55</v>
      </c>
      <c r="BO17" s="3" t="s">
        <v>70</v>
      </c>
      <c r="BP17" s="3" t="s">
        <v>130</v>
      </c>
    </row>
    <row r="18" spans="1:68" ht="40.799999999999997" x14ac:dyDescent="0.2">
      <c r="A18" s="2">
        <v>43110</v>
      </c>
      <c r="B18" s="2">
        <v>43110</v>
      </c>
      <c r="C18" s="2">
        <v>43110</v>
      </c>
      <c r="D18" s="2">
        <v>43110</v>
      </c>
      <c r="E18" s="3" t="s">
        <v>180</v>
      </c>
      <c r="F18" s="3" t="s">
        <v>72</v>
      </c>
      <c r="O18" s="3" t="s">
        <v>73</v>
      </c>
      <c r="X18" s="3" t="s">
        <v>52</v>
      </c>
      <c r="AG18" s="3" t="s">
        <v>131</v>
      </c>
      <c r="AP18" s="3" t="s">
        <v>75</v>
      </c>
      <c r="AY18" s="3" t="s">
        <v>74</v>
      </c>
      <c r="BH18" s="3" t="s">
        <v>128</v>
      </c>
    </row>
    <row r="19" spans="1:68" ht="40.799999999999997" x14ac:dyDescent="0.2">
      <c r="A19" s="2">
        <v>43110</v>
      </c>
      <c r="B19" s="2">
        <v>43110</v>
      </c>
      <c r="C19" s="2">
        <v>43110</v>
      </c>
      <c r="D19" s="3">
        <v>0</v>
      </c>
      <c r="E19" s="3" t="s">
        <v>180</v>
      </c>
      <c r="F19" s="3" t="s">
        <v>50</v>
      </c>
      <c r="G19" s="3" t="s">
        <v>54</v>
      </c>
      <c r="H19" s="3" t="s">
        <v>54</v>
      </c>
      <c r="I19" s="3" t="s">
        <v>70</v>
      </c>
      <c r="J19" s="3" t="s">
        <v>70</v>
      </c>
      <c r="K19" s="3" t="s">
        <v>64</v>
      </c>
      <c r="L19" s="3" t="s">
        <v>55</v>
      </c>
      <c r="M19" s="3" t="s">
        <v>70</v>
      </c>
      <c r="O19" s="3" t="s">
        <v>73</v>
      </c>
      <c r="X19" s="3" t="s">
        <v>52</v>
      </c>
      <c r="AG19" s="3" t="s">
        <v>53</v>
      </c>
      <c r="AP19" s="3" t="s">
        <v>59</v>
      </c>
      <c r="AQ19" s="3" t="s">
        <v>64</v>
      </c>
      <c r="AR19" s="3" t="s">
        <v>64</v>
      </c>
      <c r="AS19" s="3" t="s">
        <v>70</v>
      </c>
      <c r="AT19" s="3" t="s">
        <v>70</v>
      </c>
      <c r="AU19" s="3" t="s">
        <v>70</v>
      </c>
      <c r="AV19" s="3" t="s">
        <v>55</v>
      </c>
      <c r="AW19" s="3" t="s">
        <v>70</v>
      </c>
      <c r="AY19" s="3" t="s">
        <v>129</v>
      </c>
      <c r="BH19" s="3" t="s">
        <v>61</v>
      </c>
      <c r="BI19" s="3" t="s">
        <v>54</v>
      </c>
      <c r="BJ19" s="3" t="s">
        <v>55</v>
      </c>
      <c r="BK19" s="3" t="s">
        <v>54</v>
      </c>
      <c r="BL19" s="3" t="s">
        <v>54</v>
      </c>
      <c r="BM19" s="3" t="s">
        <v>70</v>
      </c>
      <c r="BN19" s="3" t="s">
        <v>55</v>
      </c>
      <c r="BO19" s="3" t="s">
        <v>70</v>
      </c>
    </row>
    <row r="20" spans="1:68" ht="40.799999999999997" x14ac:dyDescent="0.2">
      <c r="A20" s="2">
        <v>43110</v>
      </c>
      <c r="B20" s="2">
        <v>43110</v>
      </c>
      <c r="C20" s="2">
        <v>43110</v>
      </c>
      <c r="D20" s="3">
        <v>0</v>
      </c>
      <c r="E20" s="3" t="s">
        <v>180</v>
      </c>
      <c r="F20" s="3" t="s">
        <v>50</v>
      </c>
      <c r="G20" s="3" t="s">
        <v>70</v>
      </c>
      <c r="H20" s="3" t="s">
        <v>54</v>
      </c>
      <c r="I20" s="3" t="s">
        <v>70</v>
      </c>
      <c r="J20" s="3" t="s">
        <v>70</v>
      </c>
      <c r="K20" s="3" t="s">
        <v>54</v>
      </c>
      <c r="L20" s="3" t="s">
        <v>70</v>
      </c>
      <c r="M20" s="3" t="s">
        <v>70</v>
      </c>
      <c r="O20" s="3" t="s">
        <v>51</v>
      </c>
      <c r="P20" s="3" t="s">
        <v>70</v>
      </c>
      <c r="Q20" s="3" t="s">
        <v>54</v>
      </c>
      <c r="R20" s="3" t="s">
        <v>54</v>
      </c>
      <c r="S20" s="3" t="s">
        <v>70</v>
      </c>
      <c r="T20" s="3" t="s">
        <v>54</v>
      </c>
      <c r="U20" s="3" t="s">
        <v>64</v>
      </c>
      <c r="V20" s="3" t="s">
        <v>70</v>
      </c>
      <c r="X20" s="3" t="s">
        <v>52</v>
      </c>
      <c r="AG20" s="3" t="s">
        <v>58</v>
      </c>
      <c r="AH20" s="3" t="s">
        <v>54</v>
      </c>
      <c r="AI20" s="3" t="s">
        <v>55</v>
      </c>
      <c r="AJ20" s="3" t="s">
        <v>55</v>
      </c>
      <c r="AK20" s="3" t="s">
        <v>55</v>
      </c>
      <c r="AL20" s="3" t="s">
        <v>55</v>
      </c>
      <c r="AM20" s="3" t="s">
        <v>55</v>
      </c>
      <c r="AN20" s="3" t="s">
        <v>55</v>
      </c>
      <c r="AP20" s="3" t="s">
        <v>75</v>
      </c>
      <c r="AY20" s="3" t="s">
        <v>127</v>
      </c>
      <c r="BH20" s="3" t="s">
        <v>61</v>
      </c>
      <c r="BI20" s="3" t="s">
        <v>54</v>
      </c>
      <c r="BJ20" s="3" t="s">
        <v>55</v>
      </c>
      <c r="BK20" s="3" t="s">
        <v>55</v>
      </c>
      <c r="BL20" s="3" t="s">
        <v>55</v>
      </c>
      <c r="BM20" s="3" t="s">
        <v>55</v>
      </c>
      <c r="BN20" s="3" t="s">
        <v>55</v>
      </c>
      <c r="BO20" s="3" t="s">
        <v>55</v>
      </c>
      <c r="BP20" s="3" t="s">
        <v>132</v>
      </c>
    </row>
    <row r="21" spans="1:68" ht="30.6" x14ac:dyDescent="0.2">
      <c r="A21" s="2">
        <v>43110</v>
      </c>
      <c r="B21" s="2">
        <v>43110</v>
      </c>
      <c r="C21" s="2">
        <v>43110</v>
      </c>
      <c r="E21" s="3" t="s">
        <v>180</v>
      </c>
      <c r="F21" s="3" t="s">
        <v>50</v>
      </c>
      <c r="G21" s="3" t="s">
        <v>176</v>
      </c>
      <c r="H21" s="3" t="s">
        <v>176</v>
      </c>
      <c r="I21" s="3" t="s">
        <v>176</v>
      </c>
      <c r="J21" s="3" t="s">
        <v>176</v>
      </c>
      <c r="K21" s="3" t="s">
        <v>176</v>
      </c>
      <c r="L21" s="3" t="s">
        <v>176</v>
      </c>
      <c r="M21" s="3" t="s">
        <v>176</v>
      </c>
    </row>
    <row r="22" spans="1:68" ht="40.799999999999997" x14ac:dyDescent="0.2">
      <c r="A22" s="2">
        <v>43110</v>
      </c>
      <c r="B22" s="2">
        <v>43110</v>
      </c>
      <c r="C22" s="2">
        <v>43110</v>
      </c>
      <c r="D22" s="3">
        <v>0</v>
      </c>
      <c r="E22" s="3" t="s">
        <v>180</v>
      </c>
      <c r="F22" s="3" t="s">
        <v>72</v>
      </c>
      <c r="O22" s="3" t="s">
        <v>73</v>
      </c>
      <c r="X22" s="3" t="s">
        <v>52</v>
      </c>
      <c r="AG22" s="3" t="s">
        <v>53</v>
      </c>
      <c r="AP22" s="3" t="s">
        <v>59</v>
      </c>
      <c r="AQ22" s="3" t="s">
        <v>54</v>
      </c>
      <c r="AR22" s="3" t="s">
        <v>55</v>
      </c>
      <c r="AS22" s="3" t="s">
        <v>55</v>
      </c>
      <c r="AT22" s="3" t="s">
        <v>55</v>
      </c>
      <c r="AU22" s="3" t="s">
        <v>55</v>
      </c>
      <c r="AV22" s="3" t="s">
        <v>55</v>
      </c>
      <c r="AW22" s="3" t="s">
        <v>55</v>
      </c>
      <c r="AY22" s="3" t="s">
        <v>129</v>
      </c>
      <c r="BH22" s="3" t="s">
        <v>61</v>
      </c>
      <c r="BI22" s="3" t="s">
        <v>54</v>
      </c>
      <c r="BJ22" s="3" t="s">
        <v>55</v>
      </c>
      <c r="BK22" s="3" t="s">
        <v>55</v>
      </c>
      <c r="BL22" s="3" t="s">
        <v>64</v>
      </c>
      <c r="BM22" s="3" t="s">
        <v>55</v>
      </c>
      <c r="BN22" s="3" t="s">
        <v>55</v>
      </c>
      <c r="BO22" s="3" t="s">
        <v>64</v>
      </c>
      <c r="BP22" s="3" t="s">
        <v>133</v>
      </c>
    </row>
    <row r="23" spans="1:68" ht="40.799999999999997" x14ac:dyDescent="0.2">
      <c r="A23" s="2">
        <v>43110</v>
      </c>
      <c r="B23" s="2">
        <v>43110</v>
      </c>
      <c r="C23" s="2">
        <v>43110</v>
      </c>
      <c r="D23" s="2">
        <v>43110</v>
      </c>
      <c r="E23" s="3" t="s">
        <v>180</v>
      </c>
      <c r="F23" s="3" t="s">
        <v>50</v>
      </c>
      <c r="G23" s="3" t="s">
        <v>54</v>
      </c>
      <c r="H23" s="3" t="s">
        <v>54</v>
      </c>
      <c r="I23" s="3" t="s">
        <v>56</v>
      </c>
      <c r="J23" s="3" t="s">
        <v>56</v>
      </c>
      <c r="K23" s="3" t="s">
        <v>55</v>
      </c>
      <c r="L23" s="3" t="s">
        <v>55</v>
      </c>
      <c r="M23" s="3" t="s">
        <v>56</v>
      </c>
      <c r="O23" s="3" t="s">
        <v>51</v>
      </c>
      <c r="P23" s="3" t="s">
        <v>54</v>
      </c>
      <c r="Q23" s="3" t="s">
        <v>54</v>
      </c>
      <c r="R23" s="3" t="s">
        <v>70</v>
      </c>
      <c r="S23" s="3" t="s">
        <v>70</v>
      </c>
      <c r="T23" s="3" t="s">
        <v>55</v>
      </c>
      <c r="U23" s="3" t="s">
        <v>55</v>
      </c>
      <c r="V23" s="3" t="s">
        <v>70</v>
      </c>
      <c r="X23" s="3" t="s">
        <v>52</v>
      </c>
      <c r="AG23" s="3" t="s">
        <v>67</v>
      </c>
      <c r="AP23" s="3" t="s">
        <v>75</v>
      </c>
      <c r="AY23" s="3" t="s">
        <v>74</v>
      </c>
      <c r="BH23" s="3" t="s">
        <v>80</v>
      </c>
    </row>
    <row r="24" spans="1:68" ht="40.799999999999997" x14ac:dyDescent="0.2">
      <c r="A24" s="3" t="s">
        <v>49</v>
      </c>
      <c r="B24" s="3" t="s">
        <v>49</v>
      </c>
      <c r="C24" s="3" t="s">
        <v>49</v>
      </c>
      <c r="D24" s="3">
        <v>0</v>
      </c>
      <c r="E24" s="3" t="s">
        <v>180</v>
      </c>
      <c r="F24" s="3" t="s">
        <v>72</v>
      </c>
      <c r="O24" s="3" t="s">
        <v>73</v>
      </c>
      <c r="X24" s="3" t="s">
        <v>52</v>
      </c>
      <c r="AG24" s="3" t="s">
        <v>131</v>
      </c>
      <c r="AP24" s="3" t="s">
        <v>59</v>
      </c>
      <c r="AQ24" s="3" t="s">
        <v>64</v>
      </c>
      <c r="AR24" s="3" t="s">
        <v>55</v>
      </c>
      <c r="AS24" s="3" t="s">
        <v>55</v>
      </c>
      <c r="AT24" s="3" t="s">
        <v>55</v>
      </c>
      <c r="AU24" s="3" t="s">
        <v>55</v>
      </c>
      <c r="AV24" s="3" t="s">
        <v>55</v>
      </c>
      <c r="AW24" s="3" t="s">
        <v>55</v>
      </c>
      <c r="AX24" s="3" t="s">
        <v>134</v>
      </c>
      <c r="AY24" s="3" t="s">
        <v>74</v>
      </c>
      <c r="BH24" s="3" t="s">
        <v>61</v>
      </c>
      <c r="BI24" s="3" t="s">
        <v>54</v>
      </c>
      <c r="BJ24" s="3" t="s">
        <v>55</v>
      </c>
      <c r="BK24" s="3" t="s">
        <v>64</v>
      </c>
      <c r="BL24" s="3" t="s">
        <v>64</v>
      </c>
      <c r="BM24" s="3" t="s">
        <v>64</v>
      </c>
      <c r="BO24" s="3" t="s">
        <v>64</v>
      </c>
      <c r="BP24" s="3" t="s">
        <v>135</v>
      </c>
    </row>
    <row r="25" spans="1:68" ht="40.799999999999997" x14ac:dyDescent="0.2">
      <c r="A25" s="3" t="s">
        <v>49</v>
      </c>
      <c r="B25" s="3" t="s">
        <v>49</v>
      </c>
      <c r="C25" s="3" t="s">
        <v>49</v>
      </c>
      <c r="D25" s="3" t="s">
        <v>49</v>
      </c>
      <c r="E25" s="3" t="s">
        <v>180</v>
      </c>
      <c r="F25" s="3" t="s">
        <v>72</v>
      </c>
      <c r="O25" s="3" t="s">
        <v>73</v>
      </c>
      <c r="X25" s="3" t="s">
        <v>57</v>
      </c>
      <c r="Y25" s="3" t="s">
        <v>70</v>
      </c>
      <c r="Z25" s="3" t="s">
        <v>70</v>
      </c>
      <c r="AA25" s="3" t="s">
        <v>64</v>
      </c>
      <c r="AB25" s="3" t="s">
        <v>64</v>
      </c>
      <c r="AC25" s="3" t="s">
        <v>64</v>
      </c>
      <c r="AD25" s="3" t="s">
        <v>70</v>
      </c>
      <c r="AE25" s="3" t="s">
        <v>55</v>
      </c>
      <c r="AF25" s="3" t="s">
        <v>136</v>
      </c>
      <c r="AG25" s="3" t="s">
        <v>53</v>
      </c>
      <c r="AP25" s="3" t="s">
        <v>59</v>
      </c>
      <c r="AQ25" s="3" t="s">
        <v>70</v>
      </c>
      <c r="AR25" s="3" t="s">
        <v>55</v>
      </c>
      <c r="AS25" s="3" t="s">
        <v>56</v>
      </c>
      <c r="AT25" s="3" t="s">
        <v>64</v>
      </c>
      <c r="AU25" s="3" t="s">
        <v>70</v>
      </c>
      <c r="AV25" s="3" t="s">
        <v>55</v>
      </c>
      <c r="AW25" s="3" t="s">
        <v>55</v>
      </c>
      <c r="AY25" s="3" t="s">
        <v>60</v>
      </c>
      <c r="AZ25" s="3" t="s">
        <v>54</v>
      </c>
      <c r="BA25" s="3" t="s">
        <v>70</v>
      </c>
      <c r="BB25" s="3" t="s">
        <v>64</v>
      </c>
      <c r="BC25" s="3" t="s">
        <v>64</v>
      </c>
      <c r="BD25" s="3" t="s">
        <v>70</v>
      </c>
      <c r="BE25" s="3" t="s">
        <v>55</v>
      </c>
      <c r="BF25" s="3" t="s">
        <v>55</v>
      </c>
      <c r="BH25" s="3" t="s">
        <v>61</v>
      </c>
      <c r="BI25" s="3" t="s">
        <v>54</v>
      </c>
      <c r="BJ25" s="3" t="s">
        <v>70</v>
      </c>
      <c r="BK25" s="3" t="s">
        <v>64</v>
      </c>
      <c r="BL25" s="3" t="s">
        <v>64</v>
      </c>
      <c r="BM25" s="3" t="s">
        <v>70</v>
      </c>
      <c r="BN25" s="3" t="s">
        <v>56</v>
      </c>
      <c r="BO25" s="3" t="s">
        <v>55</v>
      </c>
      <c r="BP25" s="3" t="s">
        <v>137</v>
      </c>
    </row>
    <row r="26" spans="1:68" ht="40.799999999999997" x14ac:dyDescent="0.2">
      <c r="A26" s="3" t="s">
        <v>49</v>
      </c>
      <c r="B26" s="3" t="s">
        <v>49</v>
      </c>
      <c r="C26" s="3" t="s">
        <v>49</v>
      </c>
      <c r="E26" s="3" t="s">
        <v>180</v>
      </c>
      <c r="F26" s="3" t="s">
        <v>50</v>
      </c>
      <c r="G26" s="3" t="s">
        <v>64</v>
      </c>
      <c r="H26" s="3" t="s">
        <v>55</v>
      </c>
      <c r="I26" s="3" t="s">
        <v>55</v>
      </c>
      <c r="J26" s="3" t="s">
        <v>55</v>
      </c>
      <c r="K26" s="3" t="s">
        <v>55</v>
      </c>
      <c r="L26" s="3" t="s">
        <v>55</v>
      </c>
      <c r="M26" s="3" t="s">
        <v>55</v>
      </c>
      <c r="O26" s="3" t="s">
        <v>51</v>
      </c>
      <c r="P26" s="3" t="s">
        <v>64</v>
      </c>
      <c r="Q26" s="3" t="s">
        <v>55</v>
      </c>
      <c r="R26" s="3" t="s">
        <v>55</v>
      </c>
      <c r="S26" s="3" t="s">
        <v>55</v>
      </c>
      <c r="T26" s="3" t="s">
        <v>55</v>
      </c>
      <c r="U26" s="3" t="s">
        <v>55</v>
      </c>
      <c r="V26" s="3" t="s">
        <v>55</v>
      </c>
      <c r="X26" s="3" t="s">
        <v>57</v>
      </c>
      <c r="Y26" s="3" t="s">
        <v>64</v>
      </c>
      <c r="Z26" s="3" t="s">
        <v>55</v>
      </c>
      <c r="AA26" s="3" t="s">
        <v>55</v>
      </c>
      <c r="AB26" s="3" t="s">
        <v>55</v>
      </c>
      <c r="AC26" s="3" t="s">
        <v>55</v>
      </c>
      <c r="AD26" s="3" t="s">
        <v>55</v>
      </c>
      <c r="AE26" s="3" t="s">
        <v>55</v>
      </c>
      <c r="AG26" s="3" t="s">
        <v>58</v>
      </c>
      <c r="AH26" s="3" t="s">
        <v>64</v>
      </c>
      <c r="AI26" s="3" t="s">
        <v>55</v>
      </c>
      <c r="AJ26" s="3" t="s">
        <v>55</v>
      </c>
      <c r="AK26" s="3" t="s">
        <v>55</v>
      </c>
      <c r="AL26" s="3" t="s">
        <v>55</v>
      </c>
      <c r="AM26" s="3" t="s">
        <v>55</v>
      </c>
      <c r="AN26" s="3" t="s">
        <v>55</v>
      </c>
      <c r="AP26" s="3" t="s">
        <v>59</v>
      </c>
      <c r="AQ26" s="3" t="s">
        <v>64</v>
      </c>
      <c r="AR26" s="3" t="s">
        <v>55</v>
      </c>
      <c r="AS26" s="3" t="s">
        <v>55</v>
      </c>
      <c r="AT26" s="3" t="s">
        <v>55</v>
      </c>
      <c r="AU26" s="3" t="s">
        <v>55</v>
      </c>
      <c r="AV26" s="3" t="s">
        <v>55</v>
      </c>
      <c r="AW26" s="3" t="s">
        <v>55</v>
      </c>
      <c r="AY26" s="3" t="s">
        <v>60</v>
      </c>
      <c r="AZ26" s="3" t="s">
        <v>64</v>
      </c>
      <c r="BA26" s="3" t="s">
        <v>55</v>
      </c>
      <c r="BB26" s="3" t="s">
        <v>55</v>
      </c>
      <c r="BC26" s="3" t="s">
        <v>55</v>
      </c>
      <c r="BD26" s="3" t="s">
        <v>55</v>
      </c>
      <c r="BE26" s="3" t="s">
        <v>55</v>
      </c>
      <c r="BF26" s="3" t="s">
        <v>55</v>
      </c>
      <c r="BH26" s="3" t="s">
        <v>61</v>
      </c>
      <c r="BI26" s="3" t="s">
        <v>64</v>
      </c>
      <c r="BJ26" s="3" t="s">
        <v>55</v>
      </c>
      <c r="BK26" s="3" t="s">
        <v>64</v>
      </c>
      <c r="BL26" s="3" t="s">
        <v>64</v>
      </c>
      <c r="BM26" s="3" t="s">
        <v>55</v>
      </c>
      <c r="BN26" s="3" t="s">
        <v>55</v>
      </c>
      <c r="BO26" s="3" t="s">
        <v>55</v>
      </c>
    </row>
    <row r="27" spans="1:68" ht="40.799999999999997" x14ac:dyDescent="0.2">
      <c r="A27" s="3" t="s">
        <v>49</v>
      </c>
      <c r="B27" s="3" t="s">
        <v>49</v>
      </c>
      <c r="C27" s="3" t="s">
        <v>49</v>
      </c>
      <c r="E27" s="3" t="s">
        <v>180</v>
      </c>
      <c r="F27" s="3" t="s">
        <v>50</v>
      </c>
      <c r="G27" s="3" t="s">
        <v>54</v>
      </c>
      <c r="H27" s="3" t="s">
        <v>56</v>
      </c>
      <c r="I27" s="3" t="s">
        <v>70</v>
      </c>
      <c r="J27" s="3" t="s">
        <v>70</v>
      </c>
      <c r="K27" s="3" t="s">
        <v>55</v>
      </c>
      <c r="L27" s="3" t="s">
        <v>55</v>
      </c>
      <c r="M27" s="3" t="s">
        <v>55</v>
      </c>
      <c r="N27" s="3" t="s">
        <v>138</v>
      </c>
      <c r="O27" s="3" t="s">
        <v>73</v>
      </c>
      <c r="X27" s="3" t="s">
        <v>52</v>
      </c>
      <c r="AG27" s="3" t="s">
        <v>53</v>
      </c>
      <c r="AP27" s="3" t="s">
        <v>59</v>
      </c>
      <c r="AQ27" s="3" t="s">
        <v>54</v>
      </c>
      <c r="AR27" s="3" t="s">
        <v>55</v>
      </c>
      <c r="AS27" s="3" t="s">
        <v>70</v>
      </c>
      <c r="AT27" s="3" t="s">
        <v>70</v>
      </c>
      <c r="AU27" s="3" t="s">
        <v>56</v>
      </c>
      <c r="AV27" s="3" t="s">
        <v>55</v>
      </c>
      <c r="AW27" s="3" t="s">
        <v>55</v>
      </c>
      <c r="AY27" s="3" t="s">
        <v>60</v>
      </c>
      <c r="AZ27" s="3" t="s">
        <v>54</v>
      </c>
      <c r="BA27" s="3" t="s">
        <v>55</v>
      </c>
      <c r="BB27" s="3" t="s">
        <v>64</v>
      </c>
      <c r="BC27" s="3" t="s">
        <v>64</v>
      </c>
      <c r="BD27" s="3" t="s">
        <v>56</v>
      </c>
      <c r="BE27" s="3" t="s">
        <v>55</v>
      </c>
      <c r="BF27" s="3" t="s">
        <v>70</v>
      </c>
      <c r="BH27" s="3" t="s">
        <v>61</v>
      </c>
      <c r="BI27" s="3" t="s">
        <v>54</v>
      </c>
      <c r="BJ27" s="3" t="s">
        <v>55</v>
      </c>
      <c r="BK27" s="3" t="s">
        <v>54</v>
      </c>
      <c r="BL27" s="3" t="s">
        <v>54</v>
      </c>
      <c r="BM27" s="3" t="s">
        <v>64</v>
      </c>
      <c r="BN27" s="3" t="s">
        <v>55</v>
      </c>
      <c r="BO27" s="3" t="s">
        <v>64</v>
      </c>
    </row>
    <row r="28" spans="1:68" ht="40.799999999999997" x14ac:dyDescent="0.2">
      <c r="A28" s="2">
        <v>43110</v>
      </c>
      <c r="B28" s="2">
        <v>43110</v>
      </c>
      <c r="C28" s="2">
        <v>43110</v>
      </c>
      <c r="D28" s="2">
        <v>43110</v>
      </c>
      <c r="E28" s="3" t="s">
        <v>180</v>
      </c>
      <c r="F28" s="3" t="s">
        <v>72</v>
      </c>
      <c r="O28" s="3" t="s">
        <v>51</v>
      </c>
      <c r="P28" s="3" t="s">
        <v>54</v>
      </c>
      <c r="Q28" s="3" t="s">
        <v>70</v>
      </c>
      <c r="R28" s="3" t="s">
        <v>56</v>
      </c>
      <c r="S28" s="3" t="s">
        <v>56</v>
      </c>
      <c r="T28" s="3" t="s">
        <v>56</v>
      </c>
      <c r="U28" s="3" t="s">
        <v>55</v>
      </c>
      <c r="V28" s="3" t="s">
        <v>55</v>
      </c>
      <c r="X28" s="3" t="s">
        <v>52</v>
      </c>
      <c r="AG28" s="3" t="s">
        <v>58</v>
      </c>
      <c r="AH28" s="3" t="s">
        <v>54</v>
      </c>
      <c r="AI28" s="3" t="s">
        <v>55</v>
      </c>
      <c r="AJ28" s="3" t="s">
        <v>55</v>
      </c>
      <c r="AK28" s="3" t="s">
        <v>55</v>
      </c>
      <c r="AL28" s="3" t="s">
        <v>55</v>
      </c>
      <c r="AM28" s="3" t="s">
        <v>55</v>
      </c>
      <c r="AN28" s="3" t="s">
        <v>55</v>
      </c>
      <c r="AP28" s="3" t="s">
        <v>59</v>
      </c>
      <c r="AQ28" s="3" t="s">
        <v>54</v>
      </c>
      <c r="AR28" s="3" t="s">
        <v>64</v>
      </c>
      <c r="AS28" s="3" t="s">
        <v>55</v>
      </c>
      <c r="AT28" s="3" t="s">
        <v>55</v>
      </c>
      <c r="AU28" s="3" t="s">
        <v>55</v>
      </c>
      <c r="AV28" s="3" t="s">
        <v>55</v>
      </c>
      <c r="AW28" s="3" t="s">
        <v>55</v>
      </c>
      <c r="AY28" s="3" t="s">
        <v>60</v>
      </c>
      <c r="AZ28" s="3" t="s">
        <v>54</v>
      </c>
      <c r="BA28" s="3" t="s">
        <v>56</v>
      </c>
      <c r="BB28" s="3" t="s">
        <v>55</v>
      </c>
      <c r="BC28" s="3" t="s">
        <v>55</v>
      </c>
      <c r="BD28" s="3" t="s">
        <v>55</v>
      </c>
      <c r="BE28" s="3" t="s">
        <v>55</v>
      </c>
      <c r="BF28" s="3" t="s">
        <v>55</v>
      </c>
      <c r="BH28" s="3" t="s">
        <v>61</v>
      </c>
      <c r="BI28" s="3" t="s">
        <v>54</v>
      </c>
      <c r="BJ28" s="3" t="s">
        <v>64</v>
      </c>
      <c r="BK28" s="3" t="s">
        <v>54</v>
      </c>
      <c r="BL28" s="3" t="s">
        <v>64</v>
      </c>
      <c r="BM28" s="3" t="s">
        <v>64</v>
      </c>
      <c r="BN28" s="3" t="s">
        <v>64</v>
      </c>
      <c r="BO28" s="3" t="s">
        <v>56</v>
      </c>
    </row>
    <row r="29" spans="1:68" ht="40.799999999999997" x14ac:dyDescent="0.2">
      <c r="A29" s="3" t="s">
        <v>49</v>
      </c>
      <c r="B29" s="3" t="s">
        <v>49</v>
      </c>
      <c r="C29" s="3" t="s">
        <v>49</v>
      </c>
      <c r="D29" s="3">
        <v>0</v>
      </c>
      <c r="E29" s="3" t="s">
        <v>180</v>
      </c>
      <c r="F29" s="3" t="s">
        <v>72</v>
      </c>
      <c r="O29" s="3" t="s">
        <v>73</v>
      </c>
      <c r="X29" s="3" t="s">
        <v>52</v>
      </c>
      <c r="AG29" s="3" t="s">
        <v>53</v>
      </c>
      <c r="AP29" s="3" t="s">
        <v>75</v>
      </c>
      <c r="AY29" s="3" t="s">
        <v>74</v>
      </c>
      <c r="BH29" s="3" t="s">
        <v>61</v>
      </c>
      <c r="BI29" s="3" t="s">
        <v>54</v>
      </c>
      <c r="BJ29" s="3" t="s">
        <v>70</v>
      </c>
      <c r="BK29" s="3" t="s">
        <v>54</v>
      </c>
      <c r="BL29" s="3" t="s">
        <v>54</v>
      </c>
      <c r="BM29" s="3" t="s">
        <v>70</v>
      </c>
      <c r="BN29" s="3" t="s">
        <v>70</v>
      </c>
      <c r="BO29" s="3" t="s">
        <v>70</v>
      </c>
    </row>
    <row r="30" spans="1:68" ht="40.799999999999997" x14ac:dyDescent="0.2">
      <c r="A30" s="2">
        <v>43110</v>
      </c>
      <c r="B30" s="2">
        <v>43110</v>
      </c>
      <c r="C30" s="2">
        <v>43110</v>
      </c>
      <c r="D30" s="3">
        <v>0</v>
      </c>
      <c r="E30" s="3" t="s">
        <v>180</v>
      </c>
      <c r="F30" s="3" t="s">
        <v>72</v>
      </c>
      <c r="O30" s="3" t="s">
        <v>73</v>
      </c>
      <c r="X30" s="3" t="s">
        <v>52</v>
      </c>
      <c r="AG30" s="3" t="s">
        <v>131</v>
      </c>
      <c r="AP30" s="3" t="s">
        <v>59</v>
      </c>
      <c r="AQ30" s="3" t="s">
        <v>54</v>
      </c>
      <c r="AR30" s="3" t="s">
        <v>55</v>
      </c>
      <c r="AS30" s="3" t="s">
        <v>55</v>
      </c>
      <c r="AT30" s="3" t="s">
        <v>55</v>
      </c>
      <c r="AU30" s="3" t="s">
        <v>55</v>
      </c>
      <c r="AV30" s="3" t="s">
        <v>55</v>
      </c>
      <c r="AW30" s="3" t="s">
        <v>55</v>
      </c>
      <c r="AY30" s="3" t="s">
        <v>129</v>
      </c>
      <c r="BH30" s="3" t="s">
        <v>61</v>
      </c>
      <c r="BI30" s="3" t="s">
        <v>54</v>
      </c>
      <c r="BJ30" s="3" t="s">
        <v>55</v>
      </c>
      <c r="BK30" s="3" t="s">
        <v>54</v>
      </c>
      <c r="BL30" s="3" t="s">
        <v>54</v>
      </c>
      <c r="BM30" s="3" t="s">
        <v>55</v>
      </c>
      <c r="BN30" s="3" t="s">
        <v>55</v>
      </c>
      <c r="BO30" s="3" t="s">
        <v>54</v>
      </c>
      <c r="BP30" s="3" t="s">
        <v>139</v>
      </c>
    </row>
    <row r="31" spans="1:68" ht="40.799999999999997" x14ac:dyDescent="0.2">
      <c r="A31" s="3" t="s">
        <v>49</v>
      </c>
      <c r="B31" s="3" t="s">
        <v>49</v>
      </c>
      <c r="C31" s="3" t="s">
        <v>49</v>
      </c>
      <c r="D31" s="3">
        <v>0</v>
      </c>
      <c r="E31" s="3" t="s">
        <v>180</v>
      </c>
      <c r="F31" s="3" t="s">
        <v>50</v>
      </c>
      <c r="G31" s="3" t="s">
        <v>54</v>
      </c>
      <c r="H31" s="3" t="s">
        <v>55</v>
      </c>
      <c r="I31" s="3" t="s">
        <v>55</v>
      </c>
      <c r="J31" s="3" t="s">
        <v>55</v>
      </c>
      <c r="K31" s="3" t="s">
        <v>55</v>
      </c>
      <c r="L31" s="3" t="s">
        <v>55</v>
      </c>
      <c r="M31" s="3" t="s">
        <v>55</v>
      </c>
      <c r="O31" s="3" t="s">
        <v>51</v>
      </c>
      <c r="P31" s="3" t="s">
        <v>54</v>
      </c>
      <c r="Q31" s="3" t="s">
        <v>55</v>
      </c>
      <c r="R31" s="3" t="s">
        <v>55</v>
      </c>
      <c r="S31" s="3" t="s">
        <v>55</v>
      </c>
      <c r="T31" s="3" t="s">
        <v>55</v>
      </c>
      <c r="U31" s="3" t="s">
        <v>55</v>
      </c>
      <c r="V31" s="3" t="s">
        <v>55</v>
      </c>
      <c r="X31" s="3" t="s">
        <v>57</v>
      </c>
      <c r="Y31" s="3" t="s">
        <v>54</v>
      </c>
      <c r="Z31" s="3" t="s">
        <v>55</v>
      </c>
      <c r="AA31" s="3" t="s">
        <v>55</v>
      </c>
      <c r="AB31" s="3" t="s">
        <v>55</v>
      </c>
      <c r="AC31" s="3" t="s">
        <v>55</v>
      </c>
      <c r="AD31" s="3" t="s">
        <v>55</v>
      </c>
      <c r="AE31" s="3" t="s">
        <v>55</v>
      </c>
      <c r="AG31" s="3" t="s">
        <v>53</v>
      </c>
      <c r="AP31" s="3" t="s">
        <v>95</v>
      </c>
      <c r="AY31" s="3" t="s">
        <v>127</v>
      </c>
      <c r="BH31" s="3" t="s">
        <v>61</v>
      </c>
      <c r="BI31" s="3" t="s">
        <v>54</v>
      </c>
      <c r="BJ31" s="3" t="s">
        <v>55</v>
      </c>
      <c r="BK31" s="3" t="s">
        <v>54</v>
      </c>
      <c r="BL31" s="3" t="s">
        <v>54</v>
      </c>
      <c r="BM31" s="3" t="s">
        <v>55</v>
      </c>
      <c r="BN31" s="3" t="s">
        <v>55</v>
      </c>
      <c r="BO31" s="3" t="s">
        <v>54</v>
      </c>
    </row>
    <row r="32" spans="1:68" ht="40.799999999999997" x14ac:dyDescent="0.2">
      <c r="A32" s="3" t="s">
        <v>49</v>
      </c>
      <c r="B32" s="3" t="s">
        <v>49</v>
      </c>
      <c r="C32" s="3" t="s">
        <v>49</v>
      </c>
      <c r="D32" s="3" t="s">
        <v>49</v>
      </c>
      <c r="E32" s="3" t="s">
        <v>180</v>
      </c>
      <c r="F32" s="3" t="s">
        <v>72</v>
      </c>
      <c r="O32" s="3" t="s">
        <v>51</v>
      </c>
      <c r="P32" s="3" t="s">
        <v>54</v>
      </c>
      <c r="Q32" s="3" t="s">
        <v>55</v>
      </c>
      <c r="R32" s="3" t="s">
        <v>70</v>
      </c>
      <c r="S32" s="3" t="s">
        <v>70</v>
      </c>
      <c r="T32" s="3" t="s">
        <v>70</v>
      </c>
      <c r="U32" s="3" t="s">
        <v>55</v>
      </c>
      <c r="V32" s="3" t="s">
        <v>70</v>
      </c>
      <c r="X32" s="3" t="s">
        <v>52</v>
      </c>
      <c r="AG32" s="3" t="s">
        <v>53</v>
      </c>
      <c r="AP32" s="3" t="s">
        <v>59</v>
      </c>
      <c r="AQ32" s="3" t="s">
        <v>54</v>
      </c>
      <c r="AR32" s="3" t="s">
        <v>55</v>
      </c>
      <c r="AS32" s="3" t="s">
        <v>64</v>
      </c>
      <c r="AT32" s="3" t="s">
        <v>70</v>
      </c>
      <c r="AU32" s="3" t="s">
        <v>55</v>
      </c>
      <c r="AV32" s="3" t="s">
        <v>55</v>
      </c>
      <c r="AW32" s="3" t="s">
        <v>64</v>
      </c>
      <c r="AY32" s="3" t="s">
        <v>127</v>
      </c>
      <c r="BH32" s="3" t="s">
        <v>61</v>
      </c>
      <c r="BI32" s="3" t="s">
        <v>54</v>
      </c>
      <c r="BJ32" s="3" t="s">
        <v>55</v>
      </c>
      <c r="BK32" s="3" t="s">
        <v>54</v>
      </c>
      <c r="BL32" s="3" t="s">
        <v>54</v>
      </c>
      <c r="BM32" s="3" t="s">
        <v>55</v>
      </c>
      <c r="BN32" s="3" t="s">
        <v>55</v>
      </c>
      <c r="BO32" s="3" t="s">
        <v>54</v>
      </c>
    </row>
    <row r="33" spans="1:68" ht="40.799999999999997" x14ac:dyDescent="0.2">
      <c r="A33" s="2">
        <v>43110</v>
      </c>
      <c r="B33" s="2">
        <v>43110</v>
      </c>
      <c r="C33" s="2">
        <v>43110</v>
      </c>
      <c r="D33" s="3">
        <v>0</v>
      </c>
      <c r="E33" s="3" t="s">
        <v>180</v>
      </c>
      <c r="F33" s="3" t="s">
        <v>72</v>
      </c>
      <c r="O33" s="3" t="s">
        <v>73</v>
      </c>
      <c r="X33" s="3" t="s">
        <v>52</v>
      </c>
      <c r="AG33" s="3" t="s">
        <v>53</v>
      </c>
      <c r="AP33" s="3" t="s">
        <v>59</v>
      </c>
      <c r="AQ33" s="3" t="s">
        <v>64</v>
      </c>
      <c r="AR33" s="3" t="s">
        <v>55</v>
      </c>
      <c r="AS33" s="3" t="s">
        <v>64</v>
      </c>
      <c r="AT33" s="3" t="s">
        <v>64</v>
      </c>
      <c r="AU33" s="3" t="s">
        <v>70</v>
      </c>
      <c r="AV33" s="3" t="s">
        <v>56</v>
      </c>
      <c r="AW33" s="3" t="s">
        <v>70</v>
      </c>
      <c r="AY33" s="3" t="s">
        <v>60</v>
      </c>
      <c r="AZ33" s="3" t="s">
        <v>64</v>
      </c>
      <c r="BA33" s="3" t="s">
        <v>55</v>
      </c>
      <c r="BB33" s="3" t="s">
        <v>64</v>
      </c>
      <c r="BC33" s="3" t="s">
        <v>70</v>
      </c>
      <c r="BD33" s="3" t="s">
        <v>64</v>
      </c>
      <c r="BE33" s="3" t="s">
        <v>64</v>
      </c>
      <c r="BF33" s="3" t="s">
        <v>70</v>
      </c>
      <c r="BH33" s="3" t="s">
        <v>61</v>
      </c>
      <c r="BI33" s="3" t="s">
        <v>54</v>
      </c>
      <c r="BJ33" s="3" t="s">
        <v>55</v>
      </c>
      <c r="BK33" s="3" t="s">
        <v>70</v>
      </c>
      <c r="BL33" s="3" t="s">
        <v>70</v>
      </c>
      <c r="BM33" s="3" t="s">
        <v>70</v>
      </c>
      <c r="BN33" s="3" t="s">
        <v>70</v>
      </c>
      <c r="BO33" s="3" t="s">
        <v>70</v>
      </c>
    </row>
    <row r="34" spans="1:68" ht="40.799999999999997" x14ac:dyDescent="0.2">
      <c r="A34" s="3" t="s">
        <v>49</v>
      </c>
      <c r="B34" s="3" t="s">
        <v>49</v>
      </c>
      <c r="C34" s="3" t="s">
        <v>49</v>
      </c>
      <c r="E34" s="3" t="s">
        <v>180</v>
      </c>
      <c r="F34" s="3" t="s">
        <v>50</v>
      </c>
      <c r="G34" s="3" t="s">
        <v>64</v>
      </c>
      <c r="H34" s="3" t="s">
        <v>56</v>
      </c>
      <c r="I34" s="3" t="s">
        <v>56</v>
      </c>
      <c r="J34" s="3" t="s">
        <v>56</v>
      </c>
      <c r="K34" s="3" t="s">
        <v>64</v>
      </c>
      <c r="L34" s="3" t="s">
        <v>64</v>
      </c>
      <c r="M34" s="3" t="s">
        <v>56</v>
      </c>
      <c r="O34" s="3" t="s">
        <v>51</v>
      </c>
      <c r="P34" s="3" t="s">
        <v>54</v>
      </c>
      <c r="Q34" s="3" t="s">
        <v>56</v>
      </c>
      <c r="R34" s="3" t="s">
        <v>56</v>
      </c>
      <c r="S34" s="3" t="s">
        <v>56</v>
      </c>
      <c r="T34" s="3" t="s">
        <v>56</v>
      </c>
      <c r="U34" s="3" t="s">
        <v>56</v>
      </c>
      <c r="V34" s="3" t="s">
        <v>56</v>
      </c>
      <c r="W34" s="3" t="s">
        <v>140</v>
      </c>
      <c r="X34" s="3" t="s">
        <v>52</v>
      </c>
      <c r="AG34" s="3" t="s">
        <v>67</v>
      </c>
      <c r="AP34" s="3" t="s">
        <v>75</v>
      </c>
      <c r="AY34" s="3" t="s">
        <v>60</v>
      </c>
      <c r="AZ34" s="3" t="s">
        <v>54</v>
      </c>
      <c r="BA34" s="3" t="s">
        <v>55</v>
      </c>
      <c r="BB34" s="3" t="s">
        <v>64</v>
      </c>
      <c r="BC34" s="3" t="s">
        <v>56</v>
      </c>
      <c r="BD34" s="3" t="s">
        <v>56</v>
      </c>
      <c r="BE34" s="3" t="s">
        <v>56</v>
      </c>
      <c r="BF34" s="3" t="s">
        <v>56</v>
      </c>
      <c r="BH34" s="3" t="s">
        <v>61</v>
      </c>
      <c r="BI34" s="3" t="s">
        <v>54</v>
      </c>
      <c r="BJ34" s="3" t="s">
        <v>56</v>
      </c>
      <c r="BK34" s="3" t="s">
        <v>64</v>
      </c>
      <c r="BL34" s="3" t="s">
        <v>56</v>
      </c>
      <c r="BM34" s="3" t="s">
        <v>56</v>
      </c>
      <c r="BN34" s="3" t="s">
        <v>56</v>
      </c>
      <c r="BO34" s="3" t="s">
        <v>56</v>
      </c>
    </row>
    <row r="35" spans="1:68" ht="40.799999999999997" x14ac:dyDescent="0.2">
      <c r="A35" s="3" t="s">
        <v>49</v>
      </c>
      <c r="B35" s="3" t="s">
        <v>49</v>
      </c>
      <c r="C35" s="2">
        <v>43110</v>
      </c>
      <c r="D35" s="3">
        <v>0</v>
      </c>
      <c r="E35" s="3" t="s">
        <v>180</v>
      </c>
      <c r="F35" s="3" t="s">
        <v>72</v>
      </c>
      <c r="O35" s="3" t="s">
        <v>73</v>
      </c>
      <c r="X35" s="3" t="s">
        <v>52</v>
      </c>
      <c r="AG35" s="3" t="s">
        <v>67</v>
      </c>
      <c r="AP35" s="3" t="s">
        <v>75</v>
      </c>
      <c r="AY35" s="3" t="s">
        <v>74</v>
      </c>
      <c r="BH35" s="3" t="s">
        <v>61</v>
      </c>
      <c r="BI35" s="3" t="s">
        <v>64</v>
      </c>
      <c r="BJ35" s="3" t="s">
        <v>55</v>
      </c>
      <c r="BK35" s="3" t="s">
        <v>64</v>
      </c>
      <c r="BL35" s="3" t="s">
        <v>70</v>
      </c>
      <c r="BM35" s="3" t="s">
        <v>70</v>
      </c>
      <c r="BN35" s="3" t="s">
        <v>56</v>
      </c>
      <c r="BO35" s="3" t="s">
        <v>64</v>
      </c>
    </row>
    <row r="36" spans="1:68" ht="40.799999999999997" x14ac:dyDescent="0.2">
      <c r="A36" s="3" t="s">
        <v>49</v>
      </c>
      <c r="B36" s="3" t="s">
        <v>49</v>
      </c>
      <c r="C36" s="3" t="s">
        <v>49</v>
      </c>
      <c r="D36" s="3" t="s">
        <v>49</v>
      </c>
      <c r="E36" s="3" t="s">
        <v>180</v>
      </c>
      <c r="F36" s="3" t="s">
        <v>72</v>
      </c>
      <c r="O36" s="3" t="s">
        <v>73</v>
      </c>
      <c r="X36" s="3" t="s">
        <v>52</v>
      </c>
      <c r="AG36" s="3" t="s">
        <v>58</v>
      </c>
      <c r="AH36" s="3" t="s">
        <v>64</v>
      </c>
      <c r="AI36" s="3" t="s">
        <v>56</v>
      </c>
      <c r="AJ36" s="3" t="s">
        <v>56</v>
      </c>
      <c r="AK36" s="3" t="s">
        <v>56</v>
      </c>
      <c r="AL36" s="3" t="s">
        <v>56</v>
      </c>
      <c r="AM36" s="3" t="s">
        <v>56</v>
      </c>
      <c r="AN36" s="3" t="s">
        <v>56</v>
      </c>
      <c r="AP36" s="3" t="s">
        <v>59</v>
      </c>
      <c r="AQ36" s="3" t="s">
        <v>54</v>
      </c>
      <c r="AR36" s="3" t="s">
        <v>70</v>
      </c>
      <c r="AS36" s="3" t="s">
        <v>64</v>
      </c>
      <c r="AT36" s="3" t="s">
        <v>64</v>
      </c>
      <c r="AU36" s="3" t="s">
        <v>70</v>
      </c>
      <c r="AV36" s="3" t="s">
        <v>55</v>
      </c>
      <c r="AW36" s="3" t="s">
        <v>55</v>
      </c>
      <c r="AY36" s="3" t="s">
        <v>60</v>
      </c>
      <c r="AZ36" s="3" t="s">
        <v>54</v>
      </c>
      <c r="BA36" s="3" t="s">
        <v>56</v>
      </c>
      <c r="BB36" s="3" t="s">
        <v>64</v>
      </c>
      <c r="BC36" s="3" t="s">
        <v>64</v>
      </c>
      <c r="BD36" s="3" t="s">
        <v>56</v>
      </c>
      <c r="BE36" s="3" t="s">
        <v>56</v>
      </c>
      <c r="BF36" s="3" t="s">
        <v>56</v>
      </c>
      <c r="BH36" s="3" t="s">
        <v>61</v>
      </c>
      <c r="BI36" s="3" t="s">
        <v>54</v>
      </c>
      <c r="BJ36" s="3" t="s">
        <v>54</v>
      </c>
      <c r="BK36" s="3" t="s">
        <v>54</v>
      </c>
      <c r="BL36" s="3" t="s">
        <v>54</v>
      </c>
      <c r="BM36" s="3" t="s">
        <v>54</v>
      </c>
      <c r="BN36" s="3" t="s">
        <v>56</v>
      </c>
      <c r="BO36" s="3" t="s">
        <v>54</v>
      </c>
    </row>
    <row r="37" spans="1:68" ht="40.799999999999997" x14ac:dyDescent="0.2">
      <c r="A37" s="3" t="s">
        <v>49</v>
      </c>
      <c r="B37" s="3" t="s">
        <v>49</v>
      </c>
      <c r="C37" s="3" t="s">
        <v>49</v>
      </c>
      <c r="E37" s="3" t="s">
        <v>180</v>
      </c>
      <c r="F37" s="3" t="s">
        <v>50</v>
      </c>
      <c r="G37" s="3" t="s">
        <v>54</v>
      </c>
      <c r="H37" s="3" t="s">
        <v>54</v>
      </c>
      <c r="I37" s="3" t="s">
        <v>64</v>
      </c>
      <c r="J37" s="3" t="s">
        <v>64</v>
      </c>
      <c r="K37" s="3" t="s">
        <v>54</v>
      </c>
      <c r="L37" s="3" t="s">
        <v>70</v>
      </c>
      <c r="M37" s="3" t="s">
        <v>54</v>
      </c>
      <c r="O37" s="3" t="s">
        <v>51</v>
      </c>
      <c r="P37" s="3" t="s">
        <v>54</v>
      </c>
      <c r="Q37" s="3" t="s">
        <v>64</v>
      </c>
      <c r="R37" s="3" t="s">
        <v>64</v>
      </c>
      <c r="S37" s="3" t="s">
        <v>64</v>
      </c>
      <c r="T37" s="3" t="s">
        <v>70</v>
      </c>
      <c r="U37" s="3" t="s">
        <v>70</v>
      </c>
      <c r="V37" s="3" t="s">
        <v>64</v>
      </c>
      <c r="X37" s="3" t="s">
        <v>52</v>
      </c>
      <c r="AG37" s="3" t="s">
        <v>67</v>
      </c>
      <c r="AP37" s="3" t="s">
        <v>75</v>
      </c>
      <c r="AY37" s="3" t="s">
        <v>74</v>
      </c>
      <c r="BH37" s="3" t="s">
        <v>61</v>
      </c>
      <c r="BI37" s="3" t="s">
        <v>54</v>
      </c>
      <c r="BJ37" s="3" t="s">
        <v>54</v>
      </c>
      <c r="BK37" s="3" t="s">
        <v>54</v>
      </c>
      <c r="BL37" s="3" t="s">
        <v>54</v>
      </c>
      <c r="BM37" s="3" t="s">
        <v>54</v>
      </c>
      <c r="BN37" s="3" t="s">
        <v>70</v>
      </c>
      <c r="BO37" s="3" t="s">
        <v>54</v>
      </c>
    </row>
    <row r="38" spans="1:68" ht="40.799999999999997" x14ac:dyDescent="0.2">
      <c r="A38" s="2">
        <v>43110</v>
      </c>
      <c r="B38" s="2">
        <v>43110</v>
      </c>
      <c r="C38" s="2">
        <v>43110</v>
      </c>
      <c r="E38" s="3" t="s">
        <v>180</v>
      </c>
      <c r="F38" s="3" t="s">
        <v>50</v>
      </c>
      <c r="G38" s="3" t="s">
        <v>54</v>
      </c>
      <c r="H38" s="3" t="s">
        <v>64</v>
      </c>
      <c r="I38" s="3" t="s">
        <v>70</v>
      </c>
      <c r="J38" s="3" t="s">
        <v>56</v>
      </c>
      <c r="K38" s="3" t="s">
        <v>54</v>
      </c>
      <c r="L38" s="3" t="s">
        <v>55</v>
      </c>
      <c r="M38" s="3" t="s">
        <v>55</v>
      </c>
      <c r="O38" s="3" t="s">
        <v>51</v>
      </c>
      <c r="P38" s="3" t="s">
        <v>54</v>
      </c>
      <c r="Q38" s="3" t="s">
        <v>54</v>
      </c>
      <c r="R38" s="3" t="s">
        <v>70</v>
      </c>
      <c r="S38" s="3" t="s">
        <v>70</v>
      </c>
      <c r="T38" s="3" t="s">
        <v>70</v>
      </c>
      <c r="U38" s="3" t="s">
        <v>55</v>
      </c>
      <c r="V38" s="3" t="s">
        <v>55</v>
      </c>
      <c r="X38" s="3" t="s">
        <v>52</v>
      </c>
      <c r="AG38" s="3" t="s">
        <v>58</v>
      </c>
      <c r="AH38" s="3" t="s">
        <v>54</v>
      </c>
      <c r="AI38" s="3" t="s">
        <v>55</v>
      </c>
      <c r="AJ38" s="3" t="s">
        <v>64</v>
      </c>
      <c r="AK38" s="3" t="s">
        <v>64</v>
      </c>
      <c r="AL38" s="3" t="s">
        <v>70</v>
      </c>
      <c r="AM38" s="3" t="s">
        <v>55</v>
      </c>
      <c r="AN38" s="3" t="s">
        <v>55</v>
      </c>
      <c r="AP38" s="3" t="s">
        <v>59</v>
      </c>
      <c r="AQ38" s="3" t="s">
        <v>54</v>
      </c>
      <c r="AR38" s="3" t="s">
        <v>70</v>
      </c>
      <c r="AS38" s="3" t="s">
        <v>55</v>
      </c>
      <c r="AT38" s="3" t="s">
        <v>55</v>
      </c>
      <c r="AU38" s="3" t="s">
        <v>55</v>
      </c>
      <c r="AV38" s="3" t="s">
        <v>55</v>
      </c>
      <c r="AW38" s="3" t="s">
        <v>55</v>
      </c>
      <c r="AY38" s="3" t="s">
        <v>129</v>
      </c>
      <c r="BH38" s="3" t="s">
        <v>61</v>
      </c>
      <c r="BI38" s="3" t="s">
        <v>54</v>
      </c>
      <c r="BJ38" s="3" t="s">
        <v>54</v>
      </c>
      <c r="BK38" s="3" t="s">
        <v>54</v>
      </c>
      <c r="BL38" s="3" t="s">
        <v>54</v>
      </c>
      <c r="BM38" s="3" t="s">
        <v>54</v>
      </c>
      <c r="BN38" s="3" t="s">
        <v>55</v>
      </c>
      <c r="BO38" s="3" t="s">
        <v>64</v>
      </c>
    </row>
    <row r="39" spans="1:68" ht="40.799999999999997" x14ac:dyDescent="0.2">
      <c r="A39" s="2">
        <v>43110</v>
      </c>
      <c r="B39" s="2">
        <v>43110</v>
      </c>
      <c r="C39" s="2">
        <v>43110</v>
      </c>
      <c r="D39" s="3">
        <v>0</v>
      </c>
      <c r="E39" s="3" t="s">
        <v>180</v>
      </c>
      <c r="F39" s="3" t="s">
        <v>72</v>
      </c>
      <c r="O39" s="3" t="s">
        <v>73</v>
      </c>
      <c r="X39" s="3" t="s">
        <v>52</v>
      </c>
      <c r="AG39" s="3" t="s">
        <v>53</v>
      </c>
      <c r="AP39" s="3" t="s">
        <v>75</v>
      </c>
      <c r="AY39" s="3" t="s">
        <v>74</v>
      </c>
      <c r="BH39" s="3" t="s">
        <v>61</v>
      </c>
      <c r="BI39" s="3" t="s">
        <v>64</v>
      </c>
      <c r="BJ39" s="3" t="s">
        <v>55</v>
      </c>
      <c r="BK39" s="3" t="s">
        <v>64</v>
      </c>
      <c r="BL39" s="3" t="s">
        <v>70</v>
      </c>
      <c r="BM39" s="3" t="s">
        <v>56</v>
      </c>
      <c r="BN39" s="3" t="s">
        <v>55</v>
      </c>
      <c r="BO39" s="3" t="s">
        <v>56</v>
      </c>
    </row>
    <row r="40" spans="1:68" ht="40.799999999999997" x14ac:dyDescent="0.2">
      <c r="A40" s="3" t="s">
        <v>49</v>
      </c>
      <c r="B40" s="3" t="s">
        <v>49</v>
      </c>
      <c r="C40" s="3" t="s">
        <v>49</v>
      </c>
      <c r="D40" s="3">
        <v>0</v>
      </c>
      <c r="E40" s="3" t="s">
        <v>180</v>
      </c>
      <c r="F40" s="3" t="s">
        <v>50</v>
      </c>
      <c r="G40" s="3" t="s">
        <v>54</v>
      </c>
      <c r="H40" s="3" t="s">
        <v>55</v>
      </c>
      <c r="I40" s="3" t="s">
        <v>64</v>
      </c>
      <c r="J40" s="3" t="s">
        <v>70</v>
      </c>
      <c r="K40" s="3" t="s">
        <v>70</v>
      </c>
      <c r="L40" s="3" t="s">
        <v>64</v>
      </c>
      <c r="M40" s="3" t="s">
        <v>64</v>
      </c>
      <c r="O40" s="3" t="s">
        <v>51</v>
      </c>
      <c r="P40" s="3" t="s">
        <v>54</v>
      </c>
      <c r="Q40" s="3" t="s">
        <v>55</v>
      </c>
      <c r="R40" s="3" t="s">
        <v>64</v>
      </c>
      <c r="S40" s="3" t="s">
        <v>70</v>
      </c>
      <c r="T40" s="3" t="s">
        <v>70</v>
      </c>
      <c r="U40" s="3" t="s">
        <v>64</v>
      </c>
      <c r="V40" s="3" t="s">
        <v>64</v>
      </c>
      <c r="X40" s="3" t="s">
        <v>52</v>
      </c>
      <c r="AG40" s="3" t="s">
        <v>58</v>
      </c>
      <c r="AH40" s="3" t="s">
        <v>54</v>
      </c>
      <c r="AI40" s="3" t="s">
        <v>55</v>
      </c>
      <c r="AJ40" s="3" t="s">
        <v>55</v>
      </c>
      <c r="AK40" s="3" t="s">
        <v>55</v>
      </c>
      <c r="AL40" s="3" t="s">
        <v>55</v>
      </c>
      <c r="AM40" s="3" t="s">
        <v>55</v>
      </c>
      <c r="AN40" s="3" t="s">
        <v>55</v>
      </c>
      <c r="AP40" s="3" t="s">
        <v>75</v>
      </c>
      <c r="AY40" s="3" t="s">
        <v>74</v>
      </c>
      <c r="BH40" s="3" t="s">
        <v>80</v>
      </c>
    </row>
    <row r="41" spans="1:68" ht="51" x14ac:dyDescent="0.2">
      <c r="A41" s="3" t="s">
        <v>49</v>
      </c>
      <c r="B41" s="3" t="s">
        <v>49</v>
      </c>
      <c r="C41" s="3" t="s">
        <v>49</v>
      </c>
      <c r="E41" s="3" t="s">
        <v>180</v>
      </c>
      <c r="F41" s="3" t="s">
        <v>50</v>
      </c>
      <c r="G41" s="3" t="s">
        <v>54</v>
      </c>
      <c r="H41" s="3" t="s">
        <v>70</v>
      </c>
      <c r="I41" s="3" t="s">
        <v>54</v>
      </c>
      <c r="J41" s="3" t="s">
        <v>64</v>
      </c>
      <c r="K41" s="3" t="s">
        <v>54</v>
      </c>
      <c r="L41" s="3" t="s">
        <v>70</v>
      </c>
      <c r="M41" s="3" t="s">
        <v>70</v>
      </c>
      <c r="N41" s="3" t="s">
        <v>141</v>
      </c>
      <c r="O41" s="3" t="s">
        <v>51</v>
      </c>
      <c r="P41" s="3" t="s">
        <v>54</v>
      </c>
      <c r="Q41" s="3" t="s">
        <v>64</v>
      </c>
      <c r="R41" s="3" t="s">
        <v>70</v>
      </c>
      <c r="S41" s="3" t="s">
        <v>70</v>
      </c>
      <c r="T41" s="3" t="s">
        <v>64</v>
      </c>
      <c r="U41" s="3" t="s">
        <v>55</v>
      </c>
      <c r="V41" s="3" t="s">
        <v>70</v>
      </c>
      <c r="W41" s="3" t="s">
        <v>142</v>
      </c>
      <c r="X41" s="3" t="s">
        <v>52</v>
      </c>
      <c r="AG41" s="3" t="s">
        <v>53</v>
      </c>
      <c r="AP41" s="3" t="s">
        <v>59</v>
      </c>
      <c r="AQ41" s="3" t="s">
        <v>54</v>
      </c>
      <c r="AR41" s="3" t="s">
        <v>55</v>
      </c>
      <c r="AS41" s="3" t="s">
        <v>64</v>
      </c>
      <c r="AT41" s="3" t="s">
        <v>64</v>
      </c>
      <c r="AU41" s="3" t="s">
        <v>56</v>
      </c>
      <c r="AV41" s="3" t="s">
        <v>55</v>
      </c>
      <c r="AW41" s="3" t="s">
        <v>70</v>
      </c>
      <c r="AX41" s="3" t="s">
        <v>143</v>
      </c>
      <c r="AY41" s="3" t="s">
        <v>60</v>
      </c>
      <c r="AZ41" s="3" t="s">
        <v>54</v>
      </c>
      <c r="BA41" s="3" t="s">
        <v>55</v>
      </c>
      <c r="BB41" s="3" t="s">
        <v>64</v>
      </c>
      <c r="BC41" s="3" t="s">
        <v>64</v>
      </c>
      <c r="BD41" s="3" t="s">
        <v>56</v>
      </c>
      <c r="BE41" s="3" t="s">
        <v>55</v>
      </c>
      <c r="BF41" s="3" t="s">
        <v>70</v>
      </c>
      <c r="BG41" s="3" t="s">
        <v>144</v>
      </c>
      <c r="BH41" s="3" t="s">
        <v>61</v>
      </c>
      <c r="BI41" s="3" t="s">
        <v>64</v>
      </c>
      <c r="BJ41" s="3" t="s">
        <v>55</v>
      </c>
      <c r="BK41" s="3" t="s">
        <v>54</v>
      </c>
      <c r="BL41" s="3" t="s">
        <v>54</v>
      </c>
      <c r="BM41" s="3" t="s">
        <v>70</v>
      </c>
      <c r="BN41" s="3" t="s">
        <v>55</v>
      </c>
      <c r="BO41" s="3" t="s">
        <v>64</v>
      </c>
    </row>
    <row r="42" spans="1:68" ht="40.799999999999997" x14ac:dyDescent="0.2">
      <c r="A42" s="3" t="s">
        <v>49</v>
      </c>
      <c r="B42" s="3" t="s">
        <v>49</v>
      </c>
      <c r="C42" s="3" t="s">
        <v>49</v>
      </c>
      <c r="E42" s="3" t="s">
        <v>180</v>
      </c>
      <c r="F42" s="3" t="s">
        <v>72</v>
      </c>
      <c r="O42" s="3" t="s">
        <v>51</v>
      </c>
      <c r="P42" s="3" t="s">
        <v>54</v>
      </c>
      <c r="Q42" s="3" t="s">
        <v>176</v>
      </c>
      <c r="R42" s="3" t="s">
        <v>56</v>
      </c>
      <c r="S42" s="3" t="s">
        <v>56</v>
      </c>
      <c r="T42" s="3" t="s">
        <v>176</v>
      </c>
      <c r="U42" s="3" t="s">
        <v>70</v>
      </c>
      <c r="V42" s="3" t="s">
        <v>176</v>
      </c>
      <c r="W42" s="3" t="s">
        <v>145</v>
      </c>
      <c r="X42" s="3" t="s">
        <v>52</v>
      </c>
      <c r="AG42" s="3" t="s">
        <v>53</v>
      </c>
      <c r="AP42" s="3" t="s">
        <v>59</v>
      </c>
      <c r="AQ42" s="3" t="s">
        <v>54</v>
      </c>
      <c r="AR42" s="3" t="s">
        <v>176</v>
      </c>
      <c r="AS42" s="3" t="s">
        <v>176</v>
      </c>
      <c r="AT42" s="3" t="s">
        <v>176</v>
      </c>
      <c r="AU42" s="3" t="s">
        <v>176</v>
      </c>
      <c r="AV42" s="3" t="s">
        <v>176</v>
      </c>
      <c r="AW42" s="3" t="s">
        <v>176</v>
      </c>
      <c r="AY42" s="3" t="s">
        <v>60</v>
      </c>
      <c r="AZ42" s="3" t="s">
        <v>54</v>
      </c>
      <c r="BA42" s="3" t="s">
        <v>176</v>
      </c>
      <c r="BB42" s="3" t="s">
        <v>56</v>
      </c>
      <c r="BC42" s="3" t="s">
        <v>56</v>
      </c>
      <c r="BD42" s="3" t="s">
        <v>176</v>
      </c>
      <c r="BE42" s="3" t="s">
        <v>176</v>
      </c>
      <c r="BF42" s="3" t="s">
        <v>176</v>
      </c>
      <c r="BH42" s="3" t="s">
        <v>61</v>
      </c>
      <c r="BI42" s="3" t="s">
        <v>54</v>
      </c>
      <c r="BJ42" s="3" t="s">
        <v>176</v>
      </c>
      <c r="BK42" s="3" t="s">
        <v>56</v>
      </c>
      <c r="BL42" s="3" t="s">
        <v>56</v>
      </c>
      <c r="BM42" s="3" t="s">
        <v>176</v>
      </c>
      <c r="BN42" s="3" t="s">
        <v>176</v>
      </c>
      <c r="BO42" s="3" t="s">
        <v>176</v>
      </c>
      <c r="BP42" s="3" t="s">
        <v>146</v>
      </c>
    </row>
    <row r="43" spans="1:68" ht="40.799999999999997" x14ac:dyDescent="0.2">
      <c r="A43" s="2">
        <v>43110</v>
      </c>
      <c r="B43" s="2">
        <v>43110</v>
      </c>
      <c r="C43" s="2">
        <v>43110</v>
      </c>
      <c r="D43" s="3">
        <v>0</v>
      </c>
      <c r="E43" s="3" t="s">
        <v>180</v>
      </c>
      <c r="F43" s="3" t="s">
        <v>50</v>
      </c>
      <c r="G43" s="3" t="s">
        <v>54</v>
      </c>
      <c r="H43" s="3" t="s">
        <v>54</v>
      </c>
      <c r="I43" s="3" t="s">
        <v>56</v>
      </c>
      <c r="J43" s="3" t="s">
        <v>56</v>
      </c>
      <c r="K43" s="3" t="s">
        <v>56</v>
      </c>
      <c r="L43" s="3" t="s">
        <v>56</v>
      </c>
      <c r="M43" s="3" t="s">
        <v>56</v>
      </c>
      <c r="O43" s="3" t="s">
        <v>51</v>
      </c>
      <c r="P43" s="3" t="s">
        <v>54</v>
      </c>
      <c r="Q43" s="3" t="s">
        <v>54</v>
      </c>
      <c r="R43" s="3" t="s">
        <v>55</v>
      </c>
      <c r="S43" s="3" t="s">
        <v>55</v>
      </c>
      <c r="T43" s="3" t="s">
        <v>55</v>
      </c>
      <c r="U43" s="3" t="s">
        <v>55</v>
      </c>
      <c r="V43" s="3" t="s">
        <v>55</v>
      </c>
      <c r="X43" s="3" t="s">
        <v>52</v>
      </c>
      <c r="AG43" s="3" t="s">
        <v>53</v>
      </c>
      <c r="AP43" s="3" t="s">
        <v>59</v>
      </c>
      <c r="AQ43" s="3" t="s">
        <v>54</v>
      </c>
      <c r="AR43" s="3" t="s">
        <v>55</v>
      </c>
      <c r="AS43" s="3" t="s">
        <v>56</v>
      </c>
      <c r="AT43" s="3" t="s">
        <v>56</v>
      </c>
      <c r="AU43" s="3" t="s">
        <v>55</v>
      </c>
      <c r="AV43" s="3" t="s">
        <v>55</v>
      </c>
      <c r="AW43" s="3" t="s">
        <v>55</v>
      </c>
      <c r="AY43" s="3" t="s">
        <v>74</v>
      </c>
      <c r="BH43" s="3" t="s">
        <v>61</v>
      </c>
      <c r="BI43" s="3" t="s">
        <v>54</v>
      </c>
      <c r="BJ43" s="3" t="s">
        <v>55</v>
      </c>
      <c r="BK43" s="3" t="s">
        <v>64</v>
      </c>
      <c r="BL43" s="3" t="s">
        <v>64</v>
      </c>
      <c r="BM43" s="3" t="s">
        <v>55</v>
      </c>
      <c r="BN43" s="3" t="s">
        <v>55</v>
      </c>
      <c r="BO43" s="3" t="s">
        <v>64</v>
      </c>
      <c r="BP43" s="3" t="s">
        <v>147</v>
      </c>
    </row>
    <row r="44" spans="1:68" ht="40.799999999999997" x14ac:dyDescent="0.2">
      <c r="A44" s="2">
        <v>43110</v>
      </c>
      <c r="B44" s="2">
        <v>43110</v>
      </c>
      <c r="C44" s="2">
        <v>43110</v>
      </c>
      <c r="D44" s="3">
        <v>0</v>
      </c>
      <c r="E44" s="3" t="s">
        <v>180</v>
      </c>
      <c r="F44" s="3" t="s">
        <v>50</v>
      </c>
      <c r="G44" s="3" t="s">
        <v>54</v>
      </c>
      <c r="H44" s="3" t="s">
        <v>54</v>
      </c>
      <c r="I44" s="3" t="s">
        <v>56</v>
      </c>
      <c r="J44" s="3" t="s">
        <v>56</v>
      </c>
      <c r="K44" s="3" t="s">
        <v>70</v>
      </c>
      <c r="L44" s="3" t="s">
        <v>70</v>
      </c>
      <c r="M44" s="3" t="s">
        <v>70</v>
      </c>
      <c r="O44" s="3" t="s">
        <v>51</v>
      </c>
      <c r="P44" s="3" t="s">
        <v>54</v>
      </c>
      <c r="Q44" s="3" t="s">
        <v>55</v>
      </c>
      <c r="R44" s="3" t="s">
        <v>55</v>
      </c>
      <c r="S44" s="3" t="s">
        <v>55</v>
      </c>
      <c r="T44" s="3" t="s">
        <v>55</v>
      </c>
      <c r="U44" s="3" t="s">
        <v>55</v>
      </c>
      <c r="V44" s="3" t="s">
        <v>55</v>
      </c>
      <c r="X44" s="3" t="s">
        <v>52</v>
      </c>
      <c r="AG44" s="3" t="s">
        <v>53</v>
      </c>
      <c r="AP44" s="3" t="s">
        <v>95</v>
      </c>
      <c r="AY44" s="3" t="s">
        <v>129</v>
      </c>
      <c r="BH44" s="3" t="s">
        <v>61</v>
      </c>
      <c r="BI44" s="3" t="s">
        <v>54</v>
      </c>
      <c r="BJ44" s="3" t="s">
        <v>55</v>
      </c>
      <c r="BK44" s="3" t="s">
        <v>56</v>
      </c>
      <c r="BL44" s="3" t="s">
        <v>55</v>
      </c>
      <c r="BM44" s="3" t="s">
        <v>55</v>
      </c>
      <c r="BN44" s="3" t="s">
        <v>55</v>
      </c>
      <c r="BO44" s="3" t="s">
        <v>55</v>
      </c>
    </row>
    <row r="45" spans="1:68" ht="40.799999999999997" x14ac:dyDescent="0.2">
      <c r="A45" s="3" t="s">
        <v>49</v>
      </c>
      <c r="B45" s="3" t="s">
        <v>49</v>
      </c>
      <c r="C45" s="3" t="s">
        <v>49</v>
      </c>
      <c r="E45" s="3" t="s">
        <v>180</v>
      </c>
      <c r="F45" s="3" t="s">
        <v>50</v>
      </c>
      <c r="G45" s="3" t="s">
        <v>64</v>
      </c>
      <c r="H45" s="3" t="s">
        <v>64</v>
      </c>
      <c r="I45" s="3" t="s">
        <v>64</v>
      </c>
      <c r="J45" s="3" t="s">
        <v>70</v>
      </c>
      <c r="K45" s="3" t="s">
        <v>64</v>
      </c>
      <c r="L45" s="3" t="s">
        <v>64</v>
      </c>
      <c r="M45" s="3" t="s">
        <v>70</v>
      </c>
      <c r="O45" s="3" t="s">
        <v>51</v>
      </c>
      <c r="P45" s="3" t="s">
        <v>64</v>
      </c>
      <c r="Q45" s="3" t="s">
        <v>64</v>
      </c>
      <c r="R45" s="3" t="s">
        <v>70</v>
      </c>
      <c r="S45" s="3" t="s">
        <v>64</v>
      </c>
      <c r="T45" s="3" t="s">
        <v>54</v>
      </c>
      <c r="U45" s="3" t="s">
        <v>64</v>
      </c>
      <c r="V45" s="3" t="s">
        <v>70</v>
      </c>
      <c r="X45" s="3" t="s">
        <v>57</v>
      </c>
      <c r="Y45" s="3" t="s">
        <v>64</v>
      </c>
      <c r="Z45" s="3" t="s">
        <v>64</v>
      </c>
      <c r="AA45" s="3" t="s">
        <v>70</v>
      </c>
      <c r="AB45" s="3" t="s">
        <v>64</v>
      </c>
      <c r="AC45" s="3" t="s">
        <v>54</v>
      </c>
      <c r="AD45" s="3" t="s">
        <v>64</v>
      </c>
      <c r="AE45" s="3" t="s">
        <v>70</v>
      </c>
      <c r="AG45" s="3" t="s">
        <v>58</v>
      </c>
      <c r="AH45" s="3" t="s">
        <v>64</v>
      </c>
      <c r="AI45" s="3" t="s">
        <v>64</v>
      </c>
      <c r="AJ45" s="3" t="s">
        <v>64</v>
      </c>
      <c r="AK45" s="3" t="s">
        <v>64</v>
      </c>
      <c r="AL45" s="3" t="s">
        <v>64</v>
      </c>
      <c r="AM45" s="3" t="s">
        <v>64</v>
      </c>
      <c r="AN45" s="3" t="s">
        <v>70</v>
      </c>
      <c r="AP45" s="3" t="s">
        <v>59</v>
      </c>
      <c r="AQ45" s="3" t="s">
        <v>64</v>
      </c>
      <c r="AR45" s="3" t="s">
        <v>64</v>
      </c>
      <c r="AS45" s="3" t="s">
        <v>64</v>
      </c>
      <c r="AT45" s="3" t="s">
        <v>64</v>
      </c>
      <c r="AU45" s="3" t="s">
        <v>64</v>
      </c>
      <c r="AV45" s="3" t="s">
        <v>70</v>
      </c>
      <c r="AW45" s="3" t="s">
        <v>70</v>
      </c>
      <c r="AY45" s="3" t="s">
        <v>60</v>
      </c>
      <c r="AZ45" s="3" t="s">
        <v>64</v>
      </c>
      <c r="BA45" s="3" t="s">
        <v>64</v>
      </c>
      <c r="BB45" s="3" t="s">
        <v>64</v>
      </c>
      <c r="BC45" s="3" t="s">
        <v>64</v>
      </c>
      <c r="BD45" s="3" t="s">
        <v>64</v>
      </c>
      <c r="BE45" s="3" t="s">
        <v>64</v>
      </c>
      <c r="BF45" s="3" t="s">
        <v>70</v>
      </c>
      <c r="BH45" s="3" t="s">
        <v>61</v>
      </c>
      <c r="BI45" s="3" t="s">
        <v>64</v>
      </c>
      <c r="BJ45" s="3" t="s">
        <v>64</v>
      </c>
      <c r="BK45" s="3" t="s">
        <v>64</v>
      </c>
      <c r="BL45" s="3" t="s">
        <v>64</v>
      </c>
      <c r="BM45" s="3" t="s">
        <v>64</v>
      </c>
      <c r="BN45" s="3" t="s">
        <v>64</v>
      </c>
      <c r="BO45" s="3" t="s">
        <v>64</v>
      </c>
    </row>
    <row r="46" spans="1:68" ht="40.799999999999997" x14ac:dyDescent="0.2">
      <c r="A46" s="3" t="s">
        <v>49</v>
      </c>
      <c r="B46" s="3" t="s">
        <v>49</v>
      </c>
      <c r="C46" s="3" t="s">
        <v>49</v>
      </c>
      <c r="D46" s="3" t="s">
        <v>49</v>
      </c>
      <c r="E46" s="3" t="s">
        <v>180</v>
      </c>
      <c r="F46" s="3" t="s">
        <v>50</v>
      </c>
      <c r="G46" s="3" t="s">
        <v>54</v>
      </c>
      <c r="H46" s="3" t="s">
        <v>54</v>
      </c>
      <c r="I46" s="3" t="s">
        <v>54</v>
      </c>
      <c r="J46" s="3" t="s">
        <v>64</v>
      </c>
      <c r="K46" s="3" t="s">
        <v>64</v>
      </c>
      <c r="L46" s="3" t="s">
        <v>54</v>
      </c>
      <c r="M46" s="3" t="s">
        <v>54</v>
      </c>
      <c r="O46" s="3" t="s">
        <v>51</v>
      </c>
      <c r="P46" s="3" t="s">
        <v>54</v>
      </c>
      <c r="Q46" s="3" t="s">
        <v>54</v>
      </c>
      <c r="R46" s="3" t="s">
        <v>54</v>
      </c>
      <c r="S46" s="3" t="s">
        <v>64</v>
      </c>
      <c r="T46" s="3" t="s">
        <v>64</v>
      </c>
      <c r="U46" s="3" t="s">
        <v>64</v>
      </c>
      <c r="V46" s="3" t="s">
        <v>64</v>
      </c>
      <c r="X46" s="3" t="s">
        <v>52</v>
      </c>
      <c r="AG46" s="3" t="s">
        <v>58</v>
      </c>
      <c r="AH46" s="3" t="s">
        <v>54</v>
      </c>
      <c r="AI46" s="3" t="s">
        <v>70</v>
      </c>
      <c r="AJ46" s="3" t="s">
        <v>56</v>
      </c>
      <c r="AK46" s="3" t="s">
        <v>56</v>
      </c>
      <c r="AL46" s="3" t="s">
        <v>55</v>
      </c>
      <c r="AM46" s="3" t="s">
        <v>56</v>
      </c>
      <c r="AN46" s="3" t="s">
        <v>56</v>
      </c>
      <c r="AP46" s="3" t="s">
        <v>59</v>
      </c>
      <c r="AQ46" s="3" t="s">
        <v>54</v>
      </c>
      <c r="AR46" s="3" t="s">
        <v>64</v>
      </c>
      <c r="AS46" s="3" t="s">
        <v>55</v>
      </c>
      <c r="AT46" s="3" t="s">
        <v>55</v>
      </c>
      <c r="AU46" s="3" t="s">
        <v>55</v>
      </c>
      <c r="AV46" s="3" t="s">
        <v>55</v>
      </c>
      <c r="AW46" s="3" t="s">
        <v>56</v>
      </c>
      <c r="AY46" s="3" t="s">
        <v>60</v>
      </c>
      <c r="AZ46" s="3" t="s">
        <v>54</v>
      </c>
      <c r="BA46" s="3" t="s">
        <v>64</v>
      </c>
      <c r="BB46" s="3" t="s">
        <v>64</v>
      </c>
      <c r="BC46" s="3" t="s">
        <v>55</v>
      </c>
      <c r="BD46" s="3" t="s">
        <v>55</v>
      </c>
      <c r="BE46" s="3" t="s">
        <v>55</v>
      </c>
      <c r="BF46" s="3" t="s">
        <v>56</v>
      </c>
      <c r="BH46" s="3" t="s">
        <v>61</v>
      </c>
      <c r="BI46" s="3" t="s">
        <v>54</v>
      </c>
      <c r="BJ46" s="3" t="s">
        <v>64</v>
      </c>
      <c r="BK46" s="3" t="s">
        <v>64</v>
      </c>
      <c r="BL46" s="3" t="s">
        <v>70</v>
      </c>
      <c r="BM46" s="3" t="s">
        <v>55</v>
      </c>
      <c r="BN46" s="3" t="s">
        <v>55</v>
      </c>
      <c r="BO46" s="3" t="s">
        <v>56</v>
      </c>
    </row>
    <row r="47" spans="1:68" ht="40.799999999999997" x14ac:dyDescent="0.2">
      <c r="A47" s="3" t="s">
        <v>49</v>
      </c>
      <c r="B47" s="3" t="s">
        <v>49</v>
      </c>
      <c r="C47" s="3" t="s">
        <v>49</v>
      </c>
      <c r="D47" s="3" t="s">
        <v>49</v>
      </c>
      <c r="E47" s="3" t="s">
        <v>180</v>
      </c>
      <c r="F47" s="3" t="s">
        <v>72</v>
      </c>
      <c r="O47" s="3" t="s">
        <v>73</v>
      </c>
      <c r="X47" s="3" t="s">
        <v>52</v>
      </c>
      <c r="AG47" s="3" t="s">
        <v>67</v>
      </c>
      <c r="AP47" s="3" t="s">
        <v>75</v>
      </c>
      <c r="AY47" s="3" t="s">
        <v>60</v>
      </c>
      <c r="AZ47" s="3" t="s">
        <v>54</v>
      </c>
      <c r="BA47" s="3" t="s">
        <v>55</v>
      </c>
      <c r="BB47" s="3" t="s">
        <v>55</v>
      </c>
      <c r="BC47" s="3" t="s">
        <v>55</v>
      </c>
      <c r="BD47" s="3" t="s">
        <v>55</v>
      </c>
      <c r="BE47" s="3" t="s">
        <v>55</v>
      </c>
      <c r="BF47" s="3" t="s">
        <v>55</v>
      </c>
      <c r="BH47" s="3" t="s">
        <v>61</v>
      </c>
      <c r="BI47" s="3" t="s">
        <v>54</v>
      </c>
      <c r="BJ47" s="3" t="s">
        <v>55</v>
      </c>
      <c r="BK47" s="3" t="s">
        <v>55</v>
      </c>
      <c r="BL47" s="3" t="s">
        <v>55</v>
      </c>
      <c r="BM47" s="3" t="s">
        <v>55</v>
      </c>
      <c r="BN47" s="3" t="s">
        <v>55</v>
      </c>
      <c r="BO47" s="3" t="s">
        <v>55</v>
      </c>
    </row>
    <row r="48" spans="1:68" ht="40.799999999999997" x14ac:dyDescent="0.2">
      <c r="A48" s="3" t="s">
        <v>49</v>
      </c>
      <c r="B48" s="3" t="s">
        <v>49</v>
      </c>
      <c r="C48" s="3" t="s">
        <v>49</v>
      </c>
      <c r="D48" s="3">
        <v>0</v>
      </c>
      <c r="E48" s="3" t="s">
        <v>180</v>
      </c>
      <c r="F48" s="3" t="s">
        <v>50</v>
      </c>
      <c r="G48" s="3" t="s">
        <v>64</v>
      </c>
      <c r="H48" s="3" t="s">
        <v>54</v>
      </c>
      <c r="I48" s="3" t="s">
        <v>70</v>
      </c>
      <c r="J48" s="3" t="s">
        <v>64</v>
      </c>
      <c r="K48" s="3" t="s">
        <v>64</v>
      </c>
      <c r="L48" s="3" t="s">
        <v>55</v>
      </c>
      <c r="M48" s="3" t="s">
        <v>70</v>
      </c>
      <c r="O48" s="3" t="s">
        <v>51</v>
      </c>
      <c r="P48" s="3" t="s">
        <v>64</v>
      </c>
      <c r="Q48" s="3" t="s">
        <v>54</v>
      </c>
      <c r="R48" s="3" t="s">
        <v>64</v>
      </c>
      <c r="S48" s="3" t="s">
        <v>64</v>
      </c>
      <c r="T48" s="3" t="s">
        <v>64</v>
      </c>
      <c r="U48" s="3" t="s">
        <v>70</v>
      </c>
      <c r="V48" s="3" t="s">
        <v>70</v>
      </c>
      <c r="X48" s="3" t="s">
        <v>57</v>
      </c>
      <c r="Y48" s="3" t="s">
        <v>56</v>
      </c>
      <c r="Z48" s="3" t="s">
        <v>55</v>
      </c>
      <c r="AA48" s="3" t="s">
        <v>70</v>
      </c>
      <c r="AB48" s="3" t="s">
        <v>64</v>
      </c>
      <c r="AC48" s="3" t="s">
        <v>64</v>
      </c>
      <c r="AD48" s="3" t="s">
        <v>55</v>
      </c>
      <c r="AE48" s="3" t="s">
        <v>70</v>
      </c>
      <c r="AG48" s="3" t="s">
        <v>53</v>
      </c>
      <c r="AP48" s="3" t="s">
        <v>59</v>
      </c>
      <c r="AQ48" s="3" t="s">
        <v>54</v>
      </c>
      <c r="AR48" s="3" t="s">
        <v>55</v>
      </c>
      <c r="AS48" s="3" t="s">
        <v>64</v>
      </c>
      <c r="AT48" s="3" t="s">
        <v>64</v>
      </c>
      <c r="AU48" s="3" t="s">
        <v>70</v>
      </c>
      <c r="AV48" s="3" t="s">
        <v>55</v>
      </c>
      <c r="AW48" s="3" t="s">
        <v>70</v>
      </c>
      <c r="AY48" s="3" t="s">
        <v>60</v>
      </c>
      <c r="AZ48" s="3" t="s">
        <v>54</v>
      </c>
      <c r="BA48" s="3" t="s">
        <v>55</v>
      </c>
      <c r="BB48" s="3" t="s">
        <v>64</v>
      </c>
      <c r="BC48" s="3" t="s">
        <v>64</v>
      </c>
      <c r="BD48" s="3" t="s">
        <v>64</v>
      </c>
      <c r="BE48" s="3" t="s">
        <v>55</v>
      </c>
      <c r="BF48" s="3" t="s">
        <v>70</v>
      </c>
      <c r="BH48" s="3" t="s">
        <v>61</v>
      </c>
      <c r="BI48" s="3" t="s">
        <v>54</v>
      </c>
      <c r="BJ48" s="3" t="s">
        <v>55</v>
      </c>
      <c r="BK48" s="3" t="s">
        <v>64</v>
      </c>
      <c r="BL48" s="3" t="s">
        <v>64</v>
      </c>
      <c r="BM48" s="3" t="s">
        <v>64</v>
      </c>
      <c r="BN48" s="3" t="s">
        <v>55</v>
      </c>
      <c r="BO48" s="3" t="s">
        <v>70</v>
      </c>
      <c r="BP48" s="3" t="s">
        <v>149</v>
      </c>
    </row>
    <row r="49" spans="1:68" ht="40.799999999999997" x14ac:dyDescent="0.2">
      <c r="A49" s="3" t="s">
        <v>49</v>
      </c>
      <c r="B49" s="3" t="s">
        <v>49</v>
      </c>
      <c r="C49" s="3" t="s">
        <v>49</v>
      </c>
      <c r="D49" s="3">
        <v>0</v>
      </c>
      <c r="E49" s="3" t="s">
        <v>180</v>
      </c>
      <c r="F49" s="3" t="s">
        <v>72</v>
      </c>
      <c r="O49" s="3" t="s">
        <v>51</v>
      </c>
      <c r="P49" s="3" t="s">
        <v>64</v>
      </c>
      <c r="Q49" s="3" t="s">
        <v>55</v>
      </c>
      <c r="R49" s="3" t="s">
        <v>56</v>
      </c>
      <c r="S49" s="3" t="s">
        <v>55</v>
      </c>
      <c r="T49" s="3" t="s">
        <v>70</v>
      </c>
      <c r="U49" s="3" t="s">
        <v>70</v>
      </c>
      <c r="V49" s="3" t="s">
        <v>55</v>
      </c>
      <c r="X49" s="3" t="s">
        <v>52</v>
      </c>
      <c r="AG49" s="3" t="s">
        <v>53</v>
      </c>
      <c r="AP49" s="3" t="s">
        <v>75</v>
      </c>
      <c r="AY49" s="3" t="s">
        <v>74</v>
      </c>
      <c r="BH49" s="3" t="s">
        <v>61</v>
      </c>
      <c r="BI49" s="3" t="s">
        <v>64</v>
      </c>
      <c r="BJ49" s="3" t="s">
        <v>55</v>
      </c>
      <c r="BK49" s="3" t="s">
        <v>54</v>
      </c>
      <c r="BL49" s="3" t="s">
        <v>64</v>
      </c>
      <c r="BM49" s="3" t="s">
        <v>55</v>
      </c>
      <c r="BN49" s="3" t="s">
        <v>55</v>
      </c>
      <c r="BO49" s="3" t="s">
        <v>54</v>
      </c>
      <c r="BP49" s="3" t="s">
        <v>150</v>
      </c>
    </row>
    <row r="50" spans="1:68" ht="102" x14ac:dyDescent="0.2">
      <c r="A50" s="3" t="s">
        <v>49</v>
      </c>
      <c r="B50" s="3" t="s">
        <v>49</v>
      </c>
      <c r="C50" s="3" t="s">
        <v>49</v>
      </c>
      <c r="D50" s="3" t="s">
        <v>49</v>
      </c>
      <c r="E50" s="3" t="s">
        <v>180</v>
      </c>
      <c r="F50" s="3" t="s">
        <v>72</v>
      </c>
      <c r="O50" s="3" t="s">
        <v>51</v>
      </c>
      <c r="P50" s="3" t="s">
        <v>54</v>
      </c>
      <c r="Q50" s="3" t="s">
        <v>70</v>
      </c>
      <c r="R50" s="3" t="s">
        <v>55</v>
      </c>
      <c r="S50" s="3" t="s">
        <v>55</v>
      </c>
      <c r="T50" s="3" t="s">
        <v>55</v>
      </c>
      <c r="U50" s="3" t="s">
        <v>55</v>
      </c>
      <c r="V50" s="3" t="s">
        <v>55</v>
      </c>
      <c r="W50" s="3" t="s">
        <v>151</v>
      </c>
      <c r="X50" s="3" t="s">
        <v>57</v>
      </c>
      <c r="Y50" s="3" t="s">
        <v>54</v>
      </c>
      <c r="Z50" s="3" t="s">
        <v>64</v>
      </c>
      <c r="AA50" s="3" t="s">
        <v>55</v>
      </c>
      <c r="AB50" s="3" t="s">
        <v>55</v>
      </c>
      <c r="AC50" s="3" t="s">
        <v>55</v>
      </c>
      <c r="AD50" s="3" t="s">
        <v>55</v>
      </c>
      <c r="AE50" s="3" t="s">
        <v>55</v>
      </c>
      <c r="AF50" s="3" t="s">
        <v>152</v>
      </c>
      <c r="AG50" s="3" t="s">
        <v>58</v>
      </c>
      <c r="AH50" s="3" t="s">
        <v>54</v>
      </c>
      <c r="AI50" s="3" t="s">
        <v>55</v>
      </c>
      <c r="AJ50" s="3" t="s">
        <v>55</v>
      </c>
      <c r="AK50" s="3" t="s">
        <v>55</v>
      </c>
      <c r="AL50" s="3" t="s">
        <v>55</v>
      </c>
      <c r="AM50" s="3" t="s">
        <v>55</v>
      </c>
      <c r="AN50" s="3" t="s">
        <v>55</v>
      </c>
      <c r="AO50" s="3" t="s">
        <v>153</v>
      </c>
      <c r="AP50" s="3" t="s">
        <v>59</v>
      </c>
      <c r="AQ50" s="3" t="s">
        <v>54</v>
      </c>
      <c r="AR50" s="3" t="s">
        <v>55</v>
      </c>
      <c r="AS50" s="3" t="s">
        <v>55</v>
      </c>
      <c r="AT50" s="3" t="s">
        <v>55</v>
      </c>
      <c r="AU50" s="3" t="s">
        <v>55</v>
      </c>
      <c r="AV50" s="3" t="s">
        <v>55</v>
      </c>
      <c r="AW50" s="3" t="s">
        <v>55</v>
      </c>
      <c r="AY50" s="3" t="s">
        <v>60</v>
      </c>
      <c r="AZ50" s="3" t="s">
        <v>54</v>
      </c>
      <c r="BA50" s="3" t="s">
        <v>55</v>
      </c>
      <c r="BB50" s="3" t="s">
        <v>55</v>
      </c>
      <c r="BC50" s="3" t="s">
        <v>55</v>
      </c>
      <c r="BD50" s="3" t="s">
        <v>55</v>
      </c>
      <c r="BE50" s="3" t="s">
        <v>55</v>
      </c>
      <c r="BF50" s="3" t="s">
        <v>55</v>
      </c>
      <c r="BH50" s="3" t="s">
        <v>80</v>
      </c>
    </row>
    <row r="51" spans="1:68" ht="40.799999999999997" x14ac:dyDescent="0.2">
      <c r="A51" s="3" t="s">
        <v>49</v>
      </c>
      <c r="B51" s="3" t="s">
        <v>49</v>
      </c>
      <c r="C51" s="3" t="s">
        <v>49</v>
      </c>
      <c r="E51" s="3" t="s">
        <v>180</v>
      </c>
      <c r="F51" s="3" t="s">
        <v>72</v>
      </c>
      <c r="O51" s="3" t="s">
        <v>73</v>
      </c>
      <c r="X51" s="3" t="s">
        <v>52</v>
      </c>
      <c r="AG51" s="3" t="s">
        <v>131</v>
      </c>
      <c r="AP51" s="3" t="s">
        <v>75</v>
      </c>
      <c r="AY51" s="3" t="s">
        <v>74</v>
      </c>
      <c r="BH51" s="3" t="s">
        <v>61</v>
      </c>
      <c r="BI51" s="3" t="s">
        <v>54</v>
      </c>
      <c r="BJ51" s="3" t="s">
        <v>55</v>
      </c>
      <c r="BK51" s="3" t="s">
        <v>54</v>
      </c>
      <c r="BL51" s="3" t="s">
        <v>70</v>
      </c>
      <c r="BM51" s="3" t="s">
        <v>64</v>
      </c>
      <c r="BN51" s="3" t="s">
        <v>55</v>
      </c>
      <c r="BO51" s="3" t="s">
        <v>64</v>
      </c>
    </row>
    <row r="52" spans="1:68" ht="40.799999999999997" x14ac:dyDescent="0.2">
      <c r="A52" s="3" t="s">
        <v>49</v>
      </c>
      <c r="B52" s="3" t="s">
        <v>49</v>
      </c>
      <c r="C52" s="3" t="s">
        <v>49</v>
      </c>
      <c r="D52" s="3" t="s">
        <v>49</v>
      </c>
      <c r="E52" s="3" t="s">
        <v>180</v>
      </c>
      <c r="F52" s="3" t="s">
        <v>50</v>
      </c>
      <c r="G52" s="3" t="s">
        <v>54</v>
      </c>
      <c r="H52" s="3" t="s">
        <v>54</v>
      </c>
      <c r="I52" s="3" t="s">
        <v>54</v>
      </c>
      <c r="J52" s="3" t="s">
        <v>54</v>
      </c>
      <c r="K52" s="3" t="s">
        <v>54</v>
      </c>
      <c r="L52" s="3" t="s">
        <v>64</v>
      </c>
      <c r="M52" s="3" t="s">
        <v>54</v>
      </c>
      <c r="O52" s="3" t="s">
        <v>51</v>
      </c>
      <c r="P52" s="3" t="s">
        <v>54</v>
      </c>
      <c r="Q52" s="3" t="s">
        <v>54</v>
      </c>
      <c r="R52" s="3" t="s">
        <v>54</v>
      </c>
      <c r="S52" s="3" t="s">
        <v>54</v>
      </c>
      <c r="T52" s="3" t="s">
        <v>54</v>
      </c>
      <c r="U52" s="3" t="s">
        <v>54</v>
      </c>
      <c r="V52" s="3" t="s">
        <v>54</v>
      </c>
      <c r="X52" s="3" t="s">
        <v>57</v>
      </c>
      <c r="Y52" s="3" t="s">
        <v>176</v>
      </c>
      <c r="Z52" s="3" t="s">
        <v>176</v>
      </c>
      <c r="AA52" s="3" t="s">
        <v>176</v>
      </c>
      <c r="AB52" s="3" t="s">
        <v>176</v>
      </c>
      <c r="AC52" s="3" t="s">
        <v>176</v>
      </c>
      <c r="AD52" s="3" t="s">
        <v>176</v>
      </c>
      <c r="AE52" s="3" t="s">
        <v>176</v>
      </c>
    </row>
    <row r="53" spans="1:68" ht="40.799999999999997" x14ac:dyDescent="0.2">
      <c r="A53" s="3" t="s">
        <v>49</v>
      </c>
      <c r="B53" s="2">
        <v>43110</v>
      </c>
      <c r="C53" s="2">
        <v>43110</v>
      </c>
      <c r="E53" s="3" t="s">
        <v>180</v>
      </c>
      <c r="F53" s="3" t="s">
        <v>72</v>
      </c>
      <c r="O53" s="3" t="s">
        <v>51</v>
      </c>
      <c r="P53" s="3" t="s">
        <v>54</v>
      </c>
      <c r="Q53" s="3" t="s">
        <v>55</v>
      </c>
      <c r="R53" s="3" t="s">
        <v>64</v>
      </c>
      <c r="S53" s="3" t="s">
        <v>64</v>
      </c>
      <c r="T53" s="3" t="s">
        <v>55</v>
      </c>
      <c r="U53" s="3" t="s">
        <v>55</v>
      </c>
      <c r="V53" s="3" t="s">
        <v>70</v>
      </c>
      <c r="X53" s="3" t="s">
        <v>57</v>
      </c>
      <c r="Y53" s="3" t="s">
        <v>54</v>
      </c>
      <c r="Z53" s="3" t="s">
        <v>55</v>
      </c>
      <c r="AA53" s="3" t="s">
        <v>64</v>
      </c>
      <c r="AB53" s="3" t="s">
        <v>64</v>
      </c>
      <c r="AC53" s="3" t="s">
        <v>55</v>
      </c>
      <c r="AD53" s="3" t="s">
        <v>55</v>
      </c>
      <c r="AE53" s="3" t="s">
        <v>70</v>
      </c>
      <c r="AG53" s="3" t="s">
        <v>53</v>
      </c>
      <c r="AP53" s="3" t="s">
        <v>59</v>
      </c>
      <c r="AQ53" s="3" t="s">
        <v>54</v>
      </c>
      <c r="AR53" s="3" t="s">
        <v>55</v>
      </c>
      <c r="AS53" s="3" t="s">
        <v>55</v>
      </c>
      <c r="AT53" s="3" t="s">
        <v>54</v>
      </c>
      <c r="AU53" s="3" t="s">
        <v>55</v>
      </c>
      <c r="AV53" s="3" t="s">
        <v>55</v>
      </c>
      <c r="AW53" s="3" t="s">
        <v>70</v>
      </c>
      <c r="AY53" s="3" t="s">
        <v>60</v>
      </c>
      <c r="AZ53" s="3" t="s">
        <v>54</v>
      </c>
      <c r="BA53" s="3" t="s">
        <v>55</v>
      </c>
      <c r="BB53" s="3" t="s">
        <v>64</v>
      </c>
      <c r="BC53" s="3" t="s">
        <v>64</v>
      </c>
      <c r="BD53" s="3" t="s">
        <v>55</v>
      </c>
      <c r="BE53" s="3" t="s">
        <v>55</v>
      </c>
      <c r="BF53" s="3" t="s">
        <v>70</v>
      </c>
      <c r="BH53" s="3" t="s">
        <v>61</v>
      </c>
      <c r="BI53" s="3" t="s">
        <v>54</v>
      </c>
      <c r="BJ53" s="3" t="s">
        <v>70</v>
      </c>
      <c r="BK53" s="3" t="s">
        <v>54</v>
      </c>
      <c r="BL53" s="3" t="s">
        <v>64</v>
      </c>
      <c r="BM53" s="3" t="s">
        <v>55</v>
      </c>
      <c r="BN53" s="3" t="s">
        <v>55</v>
      </c>
      <c r="BO53" s="3" t="s">
        <v>64</v>
      </c>
    </row>
    <row r="54" spans="1:68" ht="40.799999999999997" x14ac:dyDescent="0.2">
      <c r="A54" s="3" t="s">
        <v>49</v>
      </c>
      <c r="B54" s="3" t="s">
        <v>49</v>
      </c>
      <c r="C54" s="3" t="s">
        <v>49</v>
      </c>
      <c r="E54" s="3" t="s">
        <v>180</v>
      </c>
      <c r="F54" s="3" t="s">
        <v>72</v>
      </c>
      <c r="O54" s="3" t="s">
        <v>73</v>
      </c>
      <c r="X54" s="3" t="s">
        <v>52</v>
      </c>
      <c r="AG54" s="3" t="s">
        <v>131</v>
      </c>
      <c r="AP54" s="3" t="s">
        <v>59</v>
      </c>
      <c r="AQ54" s="3" t="s">
        <v>54</v>
      </c>
      <c r="AR54" s="3" t="s">
        <v>55</v>
      </c>
      <c r="AS54" s="3" t="s">
        <v>70</v>
      </c>
      <c r="AT54" s="3" t="s">
        <v>70</v>
      </c>
      <c r="AU54" s="3" t="s">
        <v>70</v>
      </c>
      <c r="AV54" s="3" t="s">
        <v>55</v>
      </c>
      <c r="AW54" s="3" t="s">
        <v>70</v>
      </c>
      <c r="AY54" s="3" t="s">
        <v>74</v>
      </c>
      <c r="BH54" s="3" t="s">
        <v>61</v>
      </c>
      <c r="BI54" s="3" t="s">
        <v>54</v>
      </c>
      <c r="BJ54" s="3" t="s">
        <v>64</v>
      </c>
      <c r="BK54" s="3" t="s">
        <v>54</v>
      </c>
      <c r="BL54" s="3" t="s">
        <v>64</v>
      </c>
      <c r="BM54" s="3" t="s">
        <v>70</v>
      </c>
      <c r="BN54" s="3" t="s">
        <v>70</v>
      </c>
      <c r="BO54" s="3" t="s">
        <v>64</v>
      </c>
      <c r="BP54" s="3" t="s">
        <v>154</v>
      </c>
    </row>
    <row r="55" spans="1:68" ht="40.799999999999997" x14ac:dyDescent="0.2">
      <c r="A55" s="3" t="s">
        <v>49</v>
      </c>
      <c r="B55" s="3" t="s">
        <v>49</v>
      </c>
      <c r="C55" s="3" t="s">
        <v>49</v>
      </c>
      <c r="D55" s="3">
        <v>0</v>
      </c>
      <c r="E55" s="3" t="s">
        <v>180</v>
      </c>
      <c r="F55" s="3" t="s">
        <v>50</v>
      </c>
      <c r="G55" s="3" t="s">
        <v>54</v>
      </c>
      <c r="H55" s="3" t="s">
        <v>64</v>
      </c>
      <c r="I55" s="3" t="s">
        <v>64</v>
      </c>
      <c r="J55" s="3" t="s">
        <v>70</v>
      </c>
      <c r="K55" s="3" t="s">
        <v>64</v>
      </c>
      <c r="L55" s="3" t="s">
        <v>64</v>
      </c>
      <c r="M55" s="3" t="s">
        <v>64</v>
      </c>
      <c r="O55" s="3" t="s">
        <v>51</v>
      </c>
      <c r="P55" s="3" t="s">
        <v>54</v>
      </c>
      <c r="Q55" s="3" t="s">
        <v>64</v>
      </c>
      <c r="R55" s="3" t="s">
        <v>64</v>
      </c>
      <c r="S55" s="3" t="s">
        <v>70</v>
      </c>
      <c r="T55" s="3" t="s">
        <v>70</v>
      </c>
      <c r="U55" s="3" t="s">
        <v>70</v>
      </c>
      <c r="V55" s="3" t="s">
        <v>64</v>
      </c>
      <c r="X55" s="3" t="s">
        <v>57</v>
      </c>
      <c r="Y55" s="3" t="s">
        <v>64</v>
      </c>
      <c r="Z55" s="3" t="s">
        <v>64</v>
      </c>
      <c r="AA55" s="3" t="s">
        <v>64</v>
      </c>
      <c r="AB55" s="3" t="s">
        <v>64</v>
      </c>
      <c r="AC55" s="3" t="s">
        <v>70</v>
      </c>
      <c r="AD55" s="3" t="s">
        <v>70</v>
      </c>
      <c r="AE55" s="3" t="s">
        <v>70</v>
      </c>
      <c r="AG55" s="3" t="s">
        <v>67</v>
      </c>
      <c r="AP55" s="3" t="s">
        <v>59</v>
      </c>
      <c r="AQ55" s="3" t="s">
        <v>54</v>
      </c>
      <c r="AR55" s="3" t="s">
        <v>70</v>
      </c>
      <c r="AS55" s="3" t="s">
        <v>70</v>
      </c>
      <c r="AT55" s="3" t="s">
        <v>70</v>
      </c>
      <c r="AU55" s="3" t="s">
        <v>70</v>
      </c>
      <c r="AV55" s="3" t="s">
        <v>70</v>
      </c>
      <c r="AW55" s="3" t="s">
        <v>70</v>
      </c>
      <c r="AY55" s="3" t="s">
        <v>60</v>
      </c>
      <c r="AZ55" s="3" t="s">
        <v>64</v>
      </c>
      <c r="BA55" s="3" t="s">
        <v>70</v>
      </c>
      <c r="BB55" s="3" t="s">
        <v>70</v>
      </c>
      <c r="BC55" s="3" t="s">
        <v>70</v>
      </c>
      <c r="BD55" s="3" t="s">
        <v>70</v>
      </c>
      <c r="BE55" s="3" t="s">
        <v>70</v>
      </c>
      <c r="BF55" s="3" t="s">
        <v>70</v>
      </c>
      <c r="BH55" s="3" t="s">
        <v>61</v>
      </c>
      <c r="BI55" s="3" t="s">
        <v>54</v>
      </c>
      <c r="BJ55" s="3" t="s">
        <v>64</v>
      </c>
      <c r="BK55" s="3" t="s">
        <v>70</v>
      </c>
      <c r="BL55" s="3" t="s">
        <v>70</v>
      </c>
      <c r="BM55" s="3" t="s">
        <v>64</v>
      </c>
      <c r="BN55" s="3" t="s">
        <v>70</v>
      </c>
      <c r="BO55" s="3" t="s">
        <v>64</v>
      </c>
    </row>
    <row r="56" spans="1:68" ht="40.799999999999997" x14ac:dyDescent="0.2">
      <c r="A56" s="3" t="s">
        <v>49</v>
      </c>
      <c r="B56" s="3" t="s">
        <v>49</v>
      </c>
      <c r="C56" s="3" t="s">
        <v>49</v>
      </c>
      <c r="D56" s="3">
        <v>0</v>
      </c>
      <c r="E56" s="3" t="s">
        <v>180</v>
      </c>
      <c r="F56" s="3" t="s">
        <v>72</v>
      </c>
      <c r="O56" s="3" t="s">
        <v>51</v>
      </c>
      <c r="P56" s="3" t="s">
        <v>54</v>
      </c>
      <c r="Q56" s="3" t="s">
        <v>64</v>
      </c>
      <c r="R56" s="3" t="s">
        <v>55</v>
      </c>
      <c r="S56" s="3" t="s">
        <v>55</v>
      </c>
      <c r="T56" s="3" t="s">
        <v>70</v>
      </c>
      <c r="U56" s="3" t="s">
        <v>70</v>
      </c>
      <c r="V56" s="3" t="s">
        <v>55</v>
      </c>
      <c r="X56" s="3" t="s">
        <v>52</v>
      </c>
      <c r="AG56" s="3" t="s">
        <v>53</v>
      </c>
      <c r="AP56" s="3" t="s">
        <v>59</v>
      </c>
      <c r="AQ56" s="3" t="s">
        <v>64</v>
      </c>
      <c r="AR56" s="3" t="s">
        <v>55</v>
      </c>
      <c r="AS56" s="3" t="s">
        <v>70</v>
      </c>
      <c r="AT56" s="3" t="s">
        <v>70</v>
      </c>
      <c r="AU56" s="3" t="s">
        <v>70</v>
      </c>
      <c r="AV56" s="3" t="s">
        <v>55</v>
      </c>
      <c r="AW56" s="3" t="s">
        <v>70</v>
      </c>
      <c r="AY56" s="3" t="s">
        <v>129</v>
      </c>
      <c r="BH56" s="3" t="s">
        <v>61</v>
      </c>
      <c r="BI56" s="3" t="s">
        <v>54</v>
      </c>
      <c r="BJ56" s="3" t="s">
        <v>55</v>
      </c>
      <c r="BK56" s="3" t="s">
        <v>70</v>
      </c>
      <c r="BL56" s="3" t="s">
        <v>70</v>
      </c>
      <c r="BM56" s="3" t="s">
        <v>55</v>
      </c>
      <c r="BN56" s="3" t="s">
        <v>55</v>
      </c>
      <c r="BO56" s="3" t="s">
        <v>70</v>
      </c>
      <c r="BP56" s="3" t="s">
        <v>155</v>
      </c>
    </row>
    <row r="57" spans="1:68" ht="40.799999999999997" x14ac:dyDescent="0.2">
      <c r="A57" s="3" t="s">
        <v>49</v>
      </c>
      <c r="B57" s="3" t="s">
        <v>49</v>
      </c>
      <c r="C57" s="3" t="s">
        <v>49</v>
      </c>
      <c r="E57" s="3" t="s">
        <v>180</v>
      </c>
      <c r="F57" s="3" t="s">
        <v>50</v>
      </c>
      <c r="G57" s="3" t="s">
        <v>54</v>
      </c>
      <c r="H57" s="3" t="s">
        <v>55</v>
      </c>
      <c r="I57" s="3" t="s">
        <v>64</v>
      </c>
      <c r="J57" s="3" t="s">
        <v>70</v>
      </c>
      <c r="K57" s="3" t="s">
        <v>54</v>
      </c>
      <c r="L57" s="3" t="s">
        <v>70</v>
      </c>
      <c r="M57" s="3" t="s">
        <v>54</v>
      </c>
      <c r="O57" s="3" t="s">
        <v>51</v>
      </c>
      <c r="P57" s="3" t="s">
        <v>54</v>
      </c>
      <c r="Q57" s="3" t="s">
        <v>70</v>
      </c>
      <c r="R57" s="3" t="s">
        <v>54</v>
      </c>
      <c r="S57" s="3" t="s">
        <v>54</v>
      </c>
      <c r="T57" s="3" t="s">
        <v>55</v>
      </c>
      <c r="U57" s="3" t="s">
        <v>70</v>
      </c>
      <c r="V57" s="3" t="s">
        <v>54</v>
      </c>
      <c r="X57" s="3" t="s">
        <v>57</v>
      </c>
      <c r="Y57" s="3" t="s">
        <v>54</v>
      </c>
      <c r="Z57" s="3" t="s">
        <v>70</v>
      </c>
      <c r="AA57" s="3" t="s">
        <v>54</v>
      </c>
      <c r="AB57" s="3" t="s">
        <v>70</v>
      </c>
      <c r="AC57" s="3" t="s">
        <v>64</v>
      </c>
      <c r="AD57" s="3" t="s">
        <v>64</v>
      </c>
      <c r="AE57" s="3" t="s">
        <v>54</v>
      </c>
      <c r="AG57" s="3" t="s">
        <v>53</v>
      </c>
      <c r="AP57" s="3" t="s">
        <v>59</v>
      </c>
      <c r="AQ57" s="3" t="s">
        <v>54</v>
      </c>
      <c r="AR57" s="3" t="s">
        <v>55</v>
      </c>
      <c r="AS57" s="3" t="s">
        <v>70</v>
      </c>
      <c r="AT57" s="3" t="s">
        <v>55</v>
      </c>
      <c r="AU57" s="3" t="s">
        <v>55</v>
      </c>
      <c r="AV57" s="3" t="s">
        <v>55</v>
      </c>
      <c r="AW57" s="3" t="s">
        <v>55</v>
      </c>
      <c r="AY57" s="3" t="s">
        <v>60</v>
      </c>
      <c r="AZ57" s="3" t="s">
        <v>54</v>
      </c>
      <c r="BA57" s="3" t="s">
        <v>55</v>
      </c>
      <c r="BB57" s="3" t="s">
        <v>64</v>
      </c>
      <c r="BC57" s="3" t="s">
        <v>64</v>
      </c>
      <c r="BD57" s="3" t="s">
        <v>55</v>
      </c>
      <c r="BE57" s="3" t="s">
        <v>55</v>
      </c>
      <c r="BF57" s="3" t="s">
        <v>55</v>
      </c>
      <c r="BH57" s="3" t="s">
        <v>61</v>
      </c>
      <c r="BI57" s="3" t="s">
        <v>54</v>
      </c>
      <c r="BJ57" s="3" t="s">
        <v>55</v>
      </c>
      <c r="BK57" s="3" t="s">
        <v>55</v>
      </c>
      <c r="BL57" s="3" t="s">
        <v>64</v>
      </c>
      <c r="BM57" s="3" t="s">
        <v>55</v>
      </c>
      <c r="BN57" s="3" t="s">
        <v>55</v>
      </c>
      <c r="BO57" s="3" t="s">
        <v>55</v>
      </c>
    </row>
    <row r="58" spans="1:68" ht="40.799999999999997" x14ac:dyDescent="0.2">
      <c r="A58" s="2">
        <v>43110</v>
      </c>
      <c r="B58" s="2">
        <v>43110</v>
      </c>
      <c r="C58" s="2">
        <v>43110</v>
      </c>
      <c r="D58" s="2">
        <v>43110</v>
      </c>
      <c r="E58" s="3" t="s">
        <v>180</v>
      </c>
      <c r="F58" s="3" t="s">
        <v>50</v>
      </c>
      <c r="G58" s="3" t="s">
        <v>54</v>
      </c>
      <c r="H58" s="3" t="s">
        <v>55</v>
      </c>
      <c r="I58" s="3" t="s">
        <v>55</v>
      </c>
      <c r="J58" s="3" t="s">
        <v>55</v>
      </c>
      <c r="K58" s="3" t="s">
        <v>55</v>
      </c>
      <c r="L58" s="3" t="s">
        <v>55</v>
      </c>
      <c r="M58" s="3" t="s">
        <v>55</v>
      </c>
      <c r="O58" s="3" t="s">
        <v>51</v>
      </c>
      <c r="P58" s="3" t="s">
        <v>54</v>
      </c>
      <c r="Q58" s="3" t="s">
        <v>55</v>
      </c>
      <c r="R58" s="3" t="s">
        <v>55</v>
      </c>
      <c r="S58" s="3" t="s">
        <v>55</v>
      </c>
      <c r="T58" s="3" t="s">
        <v>55</v>
      </c>
      <c r="U58" s="3" t="s">
        <v>55</v>
      </c>
      <c r="V58" s="3" t="s">
        <v>55</v>
      </c>
      <c r="X58" s="3" t="s">
        <v>52</v>
      </c>
      <c r="AG58" s="3" t="s">
        <v>53</v>
      </c>
      <c r="AP58" s="3" t="s">
        <v>59</v>
      </c>
      <c r="AQ58" s="3" t="s">
        <v>54</v>
      </c>
      <c r="AR58" s="3" t="s">
        <v>55</v>
      </c>
      <c r="AS58" s="3" t="s">
        <v>55</v>
      </c>
      <c r="AT58" s="3" t="s">
        <v>55</v>
      </c>
      <c r="AU58" s="3" t="s">
        <v>55</v>
      </c>
      <c r="AV58" s="3" t="s">
        <v>55</v>
      </c>
      <c r="AW58" s="3" t="s">
        <v>55</v>
      </c>
      <c r="AY58" s="3" t="s">
        <v>74</v>
      </c>
      <c r="BH58" s="3" t="s">
        <v>80</v>
      </c>
    </row>
    <row r="59" spans="1:68" ht="40.799999999999997" x14ac:dyDescent="0.2">
      <c r="A59" s="3" t="s">
        <v>49</v>
      </c>
      <c r="B59" s="3" t="s">
        <v>49</v>
      </c>
      <c r="C59" s="3" t="s">
        <v>49</v>
      </c>
      <c r="E59" s="3" t="s">
        <v>180</v>
      </c>
      <c r="F59" s="3" t="s">
        <v>50</v>
      </c>
      <c r="G59" s="3" t="s">
        <v>54</v>
      </c>
      <c r="H59" s="3" t="s">
        <v>64</v>
      </c>
      <c r="I59" s="3" t="s">
        <v>56</v>
      </c>
      <c r="J59" s="3" t="s">
        <v>55</v>
      </c>
      <c r="K59" s="3" t="s">
        <v>56</v>
      </c>
      <c r="L59" s="3" t="s">
        <v>56</v>
      </c>
      <c r="M59" s="3" t="s">
        <v>55</v>
      </c>
      <c r="O59" s="3" t="s">
        <v>51</v>
      </c>
      <c r="P59" s="3" t="s">
        <v>54</v>
      </c>
      <c r="Q59" s="3" t="s">
        <v>54</v>
      </c>
      <c r="R59" s="3" t="s">
        <v>54</v>
      </c>
      <c r="S59" s="3" t="s">
        <v>54</v>
      </c>
      <c r="T59" s="3" t="s">
        <v>55</v>
      </c>
      <c r="U59" s="3" t="s">
        <v>56</v>
      </c>
      <c r="V59" s="3" t="s">
        <v>55</v>
      </c>
      <c r="X59" s="3" t="s">
        <v>57</v>
      </c>
      <c r="Y59" s="3" t="s">
        <v>54</v>
      </c>
      <c r="Z59" s="3" t="s">
        <v>54</v>
      </c>
      <c r="AA59" s="3" t="s">
        <v>54</v>
      </c>
      <c r="AB59" s="3" t="s">
        <v>54</v>
      </c>
      <c r="AC59" s="3" t="s">
        <v>55</v>
      </c>
      <c r="AD59" s="3" t="s">
        <v>55</v>
      </c>
      <c r="AE59" s="3" t="s">
        <v>55</v>
      </c>
      <c r="AG59" s="3" t="s">
        <v>53</v>
      </c>
      <c r="AP59" s="3" t="s">
        <v>59</v>
      </c>
      <c r="AQ59" s="3" t="s">
        <v>54</v>
      </c>
      <c r="AR59" s="3" t="s">
        <v>54</v>
      </c>
      <c r="AS59" s="3" t="s">
        <v>54</v>
      </c>
      <c r="AT59" s="3" t="s">
        <v>54</v>
      </c>
      <c r="AU59" s="3" t="s">
        <v>55</v>
      </c>
      <c r="AV59" s="3" t="s">
        <v>55</v>
      </c>
      <c r="AW59" s="3" t="s">
        <v>55</v>
      </c>
      <c r="AY59" s="3" t="s">
        <v>129</v>
      </c>
      <c r="BH59" s="3" t="s">
        <v>61</v>
      </c>
      <c r="BI59" s="3" t="s">
        <v>54</v>
      </c>
      <c r="BJ59" s="3" t="s">
        <v>55</v>
      </c>
      <c r="BK59" s="3" t="s">
        <v>54</v>
      </c>
      <c r="BL59" s="3" t="s">
        <v>54</v>
      </c>
      <c r="BM59" s="3" t="s">
        <v>55</v>
      </c>
      <c r="BN59" s="3" t="s">
        <v>55</v>
      </c>
      <c r="BO59" s="3" t="s">
        <v>55</v>
      </c>
    </row>
    <row r="60" spans="1:68" ht="40.799999999999997" x14ac:dyDescent="0.2">
      <c r="A60" s="2">
        <v>43110</v>
      </c>
      <c r="B60" s="2">
        <v>43110</v>
      </c>
      <c r="C60" s="2">
        <v>43110</v>
      </c>
      <c r="E60" s="3" t="s">
        <v>180</v>
      </c>
      <c r="F60" s="3" t="s">
        <v>72</v>
      </c>
      <c r="O60" s="3" t="s">
        <v>51</v>
      </c>
      <c r="P60" s="3" t="s">
        <v>64</v>
      </c>
      <c r="Q60" s="3" t="s">
        <v>55</v>
      </c>
      <c r="R60" s="3" t="s">
        <v>55</v>
      </c>
      <c r="S60" s="3" t="s">
        <v>55</v>
      </c>
      <c r="T60" s="3" t="s">
        <v>55</v>
      </c>
      <c r="U60" s="3" t="s">
        <v>55</v>
      </c>
      <c r="V60" s="3" t="s">
        <v>55</v>
      </c>
      <c r="W60" s="3" t="s">
        <v>156</v>
      </c>
      <c r="X60" s="3" t="s">
        <v>57</v>
      </c>
      <c r="Y60" s="3" t="s">
        <v>64</v>
      </c>
      <c r="Z60" s="3" t="s">
        <v>55</v>
      </c>
      <c r="AA60" s="3" t="s">
        <v>55</v>
      </c>
      <c r="AB60" s="3" t="s">
        <v>55</v>
      </c>
      <c r="AC60" s="3" t="s">
        <v>55</v>
      </c>
      <c r="AD60" s="3" t="s">
        <v>55</v>
      </c>
      <c r="AE60" s="3" t="s">
        <v>55</v>
      </c>
      <c r="AF60" s="3" t="s">
        <v>157</v>
      </c>
      <c r="AG60" s="3" t="s">
        <v>53</v>
      </c>
      <c r="AP60" s="3" t="s">
        <v>59</v>
      </c>
      <c r="AQ60" s="3" t="s">
        <v>64</v>
      </c>
      <c r="AR60" s="3" t="s">
        <v>55</v>
      </c>
      <c r="AS60" s="3" t="s">
        <v>55</v>
      </c>
      <c r="AT60" s="3" t="s">
        <v>55</v>
      </c>
      <c r="AU60" s="3" t="s">
        <v>55</v>
      </c>
      <c r="AV60" s="3" t="s">
        <v>55</v>
      </c>
      <c r="AW60" s="3" t="s">
        <v>55</v>
      </c>
      <c r="AY60" s="3" t="s">
        <v>60</v>
      </c>
      <c r="AZ60" s="3" t="s">
        <v>64</v>
      </c>
      <c r="BA60" s="3" t="s">
        <v>55</v>
      </c>
      <c r="BB60" s="3" t="s">
        <v>55</v>
      </c>
      <c r="BC60" s="3" t="s">
        <v>55</v>
      </c>
      <c r="BD60" s="3" t="s">
        <v>55</v>
      </c>
      <c r="BE60" s="3" t="s">
        <v>55</v>
      </c>
      <c r="BF60" s="3" t="s">
        <v>55</v>
      </c>
      <c r="BH60" s="3" t="s">
        <v>61</v>
      </c>
      <c r="BI60" s="3" t="s">
        <v>64</v>
      </c>
      <c r="BJ60" s="3" t="s">
        <v>64</v>
      </c>
      <c r="BK60" s="3" t="s">
        <v>54</v>
      </c>
      <c r="BL60" s="3" t="s">
        <v>64</v>
      </c>
      <c r="BM60" s="3" t="s">
        <v>55</v>
      </c>
      <c r="BN60" s="3" t="s">
        <v>55</v>
      </c>
      <c r="BO60" s="3" t="s">
        <v>64</v>
      </c>
    </row>
    <row r="61" spans="1:68" ht="40.799999999999997" x14ac:dyDescent="0.2">
      <c r="A61" s="2">
        <v>43110</v>
      </c>
      <c r="B61" s="2">
        <v>43110</v>
      </c>
      <c r="C61" s="2">
        <v>43110</v>
      </c>
      <c r="E61" s="3" t="s">
        <v>180</v>
      </c>
      <c r="F61" s="3" t="s">
        <v>72</v>
      </c>
      <c r="O61" s="3" t="s">
        <v>51</v>
      </c>
      <c r="P61" s="3" t="s">
        <v>64</v>
      </c>
      <c r="Q61" s="3" t="s">
        <v>55</v>
      </c>
      <c r="R61" s="3" t="s">
        <v>70</v>
      </c>
      <c r="S61" s="3" t="s">
        <v>56</v>
      </c>
      <c r="T61" s="3" t="s">
        <v>56</v>
      </c>
      <c r="U61" s="3" t="s">
        <v>55</v>
      </c>
      <c r="V61" s="3" t="s">
        <v>55</v>
      </c>
      <c r="X61" s="3" t="s">
        <v>52</v>
      </c>
      <c r="AG61" s="3" t="s">
        <v>58</v>
      </c>
      <c r="AH61" s="3" t="s">
        <v>64</v>
      </c>
      <c r="AI61" s="3" t="s">
        <v>55</v>
      </c>
      <c r="AJ61" s="3" t="s">
        <v>55</v>
      </c>
      <c r="AK61" s="3" t="s">
        <v>55</v>
      </c>
      <c r="AL61" s="3" t="s">
        <v>55</v>
      </c>
      <c r="AM61" s="3" t="s">
        <v>55</v>
      </c>
      <c r="AN61" s="3" t="s">
        <v>55</v>
      </c>
      <c r="AP61" s="3" t="s">
        <v>59</v>
      </c>
      <c r="AQ61" s="3" t="s">
        <v>64</v>
      </c>
      <c r="AR61" s="3" t="s">
        <v>55</v>
      </c>
      <c r="AS61" s="3" t="s">
        <v>56</v>
      </c>
      <c r="AT61" s="3" t="s">
        <v>56</v>
      </c>
      <c r="AU61" s="3" t="s">
        <v>55</v>
      </c>
      <c r="AV61" s="3" t="s">
        <v>55</v>
      </c>
      <c r="AW61" s="3" t="s">
        <v>55</v>
      </c>
      <c r="AX61" s="3" t="s">
        <v>158</v>
      </c>
      <c r="AY61" s="3" t="s">
        <v>60</v>
      </c>
      <c r="AZ61" s="3" t="s">
        <v>54</v>
      </c>
      <c r="BA61" s="3" t="s">
        <v>55</v>
      </c>
      <c r="BB61" s="3" t="s">
        <v>55</v>
      </c>
      <c r="BC61" s="3" t="s">
        <v>55</v>
      </c>
      <c r="BD61" s="3" t="s">
        <v>55</v>
      </c>
      <c r="BE61" s="3" t="s">
        <v>55</v>
      </c>
      <c r="BF61" s="3" t="s">
        <v>55</v>
      </c>
      <c r="BH61" s="3" t="s">
        <v>61</v>
      </c>
      <c r="BI61" s="3" t="s">
        <v>64</v>
      </c>
      <c r="BJ61" s="3" t="s">
        <v>55</v>
      </c>
      <c r="BK61" s="3" t="s">
        <v>64</v>
      </c>
      <c r="BL61" s="3" t="s">
        <v>64</v>
      </c>
      <c r="BM61" s="3" t="s">
        <v>64</v>
      </c>
      <c r="BN61" s="3" t="s">
        <v>55</v>
      </c>
      <c r="BO61" s="3" t="s">
        <v>70</v>
      </c>
      <c r="BP61" s="3" t="s">
        <v>159</v>
      </c>
    </row>
    <row r="62" spans="1:68" ht="40.799999999999997" x14ac:dyDescent="0.2">
      <c r="A62" s="3" t="s">
        <v>49</v>
      </c>
      <c r="B62" s="3" t="s">
        <v>49</v>
      </c>
      <c r="C62" s="3" t="s">
        <v>49</v>
      </c>
      <c r="E62" s="3" t="s">
        <v>180</v>
      </c>
      <c r="F62" s="3" t="s">
        <v>50</v>
      </c>
      <c r="G62" s="3" t="s">
        <v>64</v>
      </c>
      <c r="H62" s="3" t="s">
        <v>70</v>
      </c>
      <c r="I62" s="3" t="s">
        <v>70</v>
      </c>
      <c r="J62" s="3" t="s">
        <v>56</v>
      </c>
      <c r="K62" s="3" t="s">
        <v>64</v>
      </c>
      <c r="L62" s="3" t="s">
        <v>56</v>
      </c>
      <c r="M62" s="3" t="s">
        <v>56</v>
      </c>
      <c r="O62" s="3" t="s">
        <v>51</v>
      </c>
      <c r="P62" s="3" t="s">
        <v>54</v>
      </c>
      <c r="Q62" s="3" t="s">
        <v>70</v>
      </c>
      <c r="R62" s="3" t="s">
        <v>64</v>
      </c>
      <c r="S62" s="3" t="s">
        <v>64</v>
      </c>
      <c r="T62" s="3" t="s">
        <v>70</v>
      </c>
      <c r="U62" s="3" t="s">
        <v>56</v>
      </c>
      <c r="V62" s="3" t="s">
        <v>70</v>
      </c>
      <c r="X62" s="3" t="s">
        <v>52</v>
      </c>
      <c r="AG62" s="3" t="s">
        <v>58</v>
      </c>
      <c r="AH62" s="3" t="s">
        <v>64</v>
      </c>
      <c r="AI62" s="3" t="s">
        <v>55</v>
      </c>
      <c r="AJ62" s="3" t="s">
        <v>70</v>
      </c>
      <c r="AK62" s="3" t="s">
        <v>70</v>
      </c>
      <c r="AL62" s="3" t="s">
        <v>55</v>
      </c>
      <c r="AM62" s="3" t="s">
        <v>55</v>
      </c>
      <c r="AN62" s="3" t="s">
        <v>70</v>
      </c>
      <c r="AP62" s="3" t="s">
        <v>59</v>
      </c>
      <c r="AQ62" s="3" t="s">
        <v>54</v>
      </c>
      <c r="AR62" s="3" t="s">
        <v>55</v>
      </c>
      <c r="AS62" s="3" t="s">
        <v>64</v>
      </c>
      <c r="AT62" s="3" t="s">
        <v>70</v>
      </c>
      <c r="AU62" s="3" t="s">
        <v>55</v>
      </c>
      <c r="AV62" s="3" t="s">
        <v>55</v>
      </c>
      <c r="AW62" s="3" t="s">
        <v>70</v>
      </c>
      <c r="AY62" s="3" t="s">
        <v>60</v>
      </c>
      <c r="AZ62" s="3" t="s">
        <v>54</v>
      </c>
      <c r="BA62" s="3" t="s">
        <v>64</v>
      </c>
      <c r="BB62" s="3" t="s">
        <v>64</v>
      </c>
      <c r="BC62" s="3" t="s">
        <v>64</v>
      </c>
      <c r="BD62" s="3" t="s">
        <v>55</v>
      </c>
      <c r="BE62" s="3" t="s">
        <v>55</v>
      </c>
      <c r="BF62" s="3" t="s">
        <v>70</v>
      </c>
      <c r="BH62" s="3" t="s">
        <v>61</v>
      </c>
      <c r="BI62" s="3" t="s">
        <v>54</v>
      </c>
      <c r="BJ62" s="3" t="s">
        <v>56</v>
      </c>
      <c r="BK62" s="3" t="s">
        <v>64</v>
      </c>
      <c r="BL62" s="3" t="s">
        <v>56</v>
      </c>
      <c r="BM62" s="3" t="s">
        <v>56</v>
      </c>
      <c r="BN62" s="3" t="s">
        <v>56</v>
      </c>
      <c r="BO62" s="3" t="s">
        <v>64</v>
      </c>
    </row>
    <row r="63" spans="1:68" ht="193.8" x14ac:dyDescent="0.2">
      <c r="A63" s="3" t="s">
        <v>49</v>
      </c>
      <c r="B63" s="3" t="s">
        <v>49</v>
      </c>
      <c r="C63" s="3" t="s">
        <v>49</v>
      </c>
      <c r="E63" s="3" t="s">
        <v>180</v>
      </c>
      <c r="F63" s="3" t="s">
        <v>50</v>
      </c>
      <c r="G63" s="3" t="s">
        <v>70</v>
      </c>
      <c r="H63" s="3" t="s">
        <v>64</v>
      </c>
      <c r="I63" s="3" t="s">
        <v>70</v>
      </c>
      <c r="J63" s="3" t="s">
        <v>70</v>
      </c>
      <c r="K63" s="3" t="s">
        <v>70</v>
      </c>
      <c r="L63" s="3" t="s">
        <v>70</v>
      </c>
      <c r="M63" s="3" t="s">
        <v>70</v>
      </c>
      <c r="N63" s="3" t="s">
        <v>160</v>
      </c>
      <c r="O63" s="3" t="s">
        <v>73</v>
      </c>
      <c r="X63" s="3" t="s">
        <v>57</v>
      </c>
      <c r="Y63" s="3" t="s">
        <v>64</v>
      </c>
      <c r="Z63" s="3" t="s">
        <v>56</v>
      </c>
      <c r="AA63" s="3" t="s">
        <v>70</v>
      </c>
      <c r="AB63" s="3" t="s">
        <v>70</v>
      </c>
      <c r="AC63" s="3" t="s">
        <v>70</v>
      </c>
      <c r="AD63" s="3" t="s">
        <v>70</v>
      </c>
      <c r="AE63" s="3" t="s">
        <v>70</v>
      </c>
      <c r="AF63" s="3" t="s">
        <v>161</v>
      </c>
      <c r="AG63" s="3" t="s">
        <v>53</v>
      </c>
      <c r="AP63" s="3" t="s">
        <v>75</v>
      </c>
      <c r="AY63" s="3" t="s">
        <v>74</v>
      </c>
      <c r="BH63" s="3" t="s">
        <v>61</v>
      </c>
      <c r="BI63" s="3" t="s">
        <v>54</v>
      </c>
      <c r="BJ63" s="3" t="s">
        <v>54</v>
      </c>
      <c r="BK63" s="3" t="s">
        <v>54</v>
      </c>
      <c r="BL63" s="3" t="s">
        <v>54</v>
      </c>
      <c r="BM63" s="3" t="s">
        <v>54</v>
      </c>
      <c r="BN63" s="3" t="s">
        <v>54</v>
      </c>
      <c r="BO63" s="3" t="s">
        <v>54</v>
      </c>
      <c r="BP63" s="3" t="s">
        <v>162</v>
      </c>
    </row>
    <row r="64" spans="1:68" ht="40.799999999999997" x14ac:dyDescent="0.2">
      <c r="A64" s="3" t="s">
        <v>49</v>
      </c>
      <c r="B64" s="3" t="s">
        <v>49</v>
      </c>
      <c r="C64" s="3" t="s">
        <v>49</v>
      </c>
      <c r="E64" s="3" t="s">
        <v>180</v>
      </c>
      <c r="F64" s="3" t="s">
        <v>50</v>
      </c>
      <c r="G64" s="3" t="s">
        <v>54</v>
      </c>
      <c r="H64" s="3" t="s">
        <v>55</v>
      </c>
      <c r="I64" s="3" t="s">
        <v>55</v>
      </c>
      <c r="J64" s="3" t="s">
        <v>55</v>
      </c>
      <c r="K64" s="3" t="s">
        <v>54</v>
      </c>
      <c r="L64" s="3" t="s">
        <v>55</v>
      </c>
      <c r="M64" s="3" t="s">
        <v>54</v>
      </c>
      <c r="O64" s="3" t="s">
        <v>51</v>
      </c>
      <c r="P64" s="3" t="s">
        <v>54</v>
      </c>
      <c r="Q64" s="3" t="s">
        <v>55</v>
      </c>
      <c r="R64" s="3" t="s">
        <v>54</v>
      </c>
      <c r="S64" s="3" t="s">
        <v>54</v>
      </c>
      <c r="T64" s="3" t="s">
        <v>70</v>
      </c>
      <c r="U64" s="3" t="s">
        <v>55</v>
      </c>
      <c r="V64" s="3" t="s">
        <v>54</v>
      </c>
      <c r="X64" s="3" t="s">
        <v>52</v>
      </c>
      <c r="AG64" s="3" t="s">
        <v>53</v>
      </c>
      <c r="AP64" s="3" t="s">
        <v>75</v>
      </c>
      <c r="AY64" s="3" t="s">
        <v>74</v>
      </c>
      <c r="BH64" s="3" t="s">
        <v>61</v>
      </c>
      <c r="BI64" s="3" t="s">
        <v>54</v>
      </c>
      <c r="BJ64" s="3" t="s">
        <v>55</v>
      </c>
      <c r="BK64" s="3" t="s">
        <v>54</v>
      </c>
      <c r="BL64" s="3" t="s">
        <v>54</v>
      </c>
      <c r="BM64" s="3" t="s">
        <v>55</v>
      </c>
      <c r="BN64" s="3" t="s">
        <v>55</v>
      </c>
      <c r="BO64" s="3" t="s">
        <v>54</v>
      </c>
    </row>
    <row r="65" spans="1:68" ht="61.2" x14ac:dyDescent="0.2">
      <c r="A65" s="3" t="s">
        <v>49</v>
      </c>
      <c r="B65" s="3" t="s">
        <v>49</v>
      </c>
      <c r="C65" s="3" t="s">
        <v>49</v>
      </c>
      <c r="E65" s="3" t="s">
        <v>180</v>
      </c>
      <c r="F65" s="3" t="s">
        <v>50</v>
      </c>
      <c r="G65" s="3" t="s">
        <v>56</v>
      </c>
      <c r="H65" s="3" t="s">
        <v>64</v>
      </c>
      <c r="I65" s="3" t="s">
        <v>55</v>
      </c>
      <c r="J65" s="3" t="s">
        <v>55</v>
      </c>
      <c r="K65" s="3" t="s">
        <v>56</v>
      </c>
      <c r="L65" s="3" t="s">
        <v>55</v>
      </c>
      <c r="M65" s="3" t="s">
        <v>55</v>
      </c>
      <c r="N65" s="3" t="s">
        <v>163</v>
      </c>
      <c r="O65" s="3" t="s">
        <v>51</v>
      </c>
      <c r="P65" s="3" t="s">
        <v>64</v>
      </c>
      <c r="Q65" s="3" t="s">
        <v>55</v>
      </c>
      <c r="R65" s="3" t="s">
        <v>55</v>
      </c>
      <c r="S65" s="3" t="s">
        <v>55</v>
      </c>
      <c r="T65" s="3" t="s">
        <v>55</v>
      </c>
      <c r="U65" s="3" t="s">
        <v>55</v>
      </c>
      <c r="V65" s="3" t="s">
        <v>55</v>
      </c>
      <c r="W65" s="3" t="s">
        <v>164</v>
      </c>
      <c r="X65" s="3" t="s">
        <v>52</v>
      </c>
      <c r="AG65" s="3" t="s">
        <v>67</v>
      </c>
      <c r="AP65" s="3" t="s">
        <v>59</v>
      </c>
      <c r="AQ65" s="3" t="s">
        <v>54</v>
      </c>
      <c r="AR65" s="3" t="s">
        <v>55</v>
      </c>
      <c r="AS65" s="3" t="s">
        <v>55</v>
      </c>
      <c r="AT65" s="3" t="s">
        <v>55</v>
      </c>
      <c r="AU65" s="3" t="s">
        <v>55</v>
      </c>
      <c r="AV65" s="3" t="s">
        <v>55</v>
      </c>
      <c r="AW65" s="3" t="s">
        <v>55</v>
      </c>
      <c r="AY65" s="3" t="s">
        <v>127</v>
      </c>
      <c r="BH65" s="3" t="s">
        <v>61</v>
      </c>
      <c r="BI65" s="3" t="s">
        <v>54</v>
      </c>
      <c r="BJ65" s="3" t="s">
        <v>55</v>
      </c>
      <c r="BK65" s="3" t="s">
        <v>70</v>
      </c>
      <c r="BL65" s="3" t="s">
        <v>70</v>
      </c>
      <c r="BM65" s="3" t="s">
        <v>55</v>
      </c>
      <c r="BN65" s="3" t="s">
        <v>55</v>
      </c>
      <c r="BO65" s="3" t="s">
        <v>55</v>
      </c>
    </row>
    <row r="66" spans="1:68" ht="40.799999999999997" x14ac:dyDescent="0.2">
      <c r="A66" s="3" t="s">
        <v>49</v>
      </c>
      <c r="B66" s="3" t="s">
        <v>49</v>
      </c>
      <c r="C66" s="3" t="s">
        <v>49</v>
      </c>
      <c r="D66" s="3">
        <v>0</v>
      </c>
      <c r="E66" s="3" t="s">
        <v>180</v>
      </c>
      <c r="F66" s="3" t="s">
        <v>50</v>
      </c>
      <c r="G66" s="3" t="s">
        <v>64</v>
      </c>
      <c r="H66" s="3" t="s">
        <v>64</v>
      </c>
      <c r="I66" s="3" t="s">
        <v>64</v>
      </c>
      <c r="J66" s="3" t="s">
        <v>56</v>
      </c>
      <c r="K66" s="3" t="s">
        <v>56</v>
      </c>
      <c r="L66" s="3" t="s">
        <v>56</v>
      </c>
      <c r="M66" s="3" t="s">
        <v>64</v>
      </c>
      <c r="O66" s="3" t="s">
        <v>51</v>
      </c>
      <c r="P66" s="3" t="s">
        <v>64</v>
      </c>
      <c r="Q66" s="3" t="s">
        <v>64</v>
      </c>
      <c r="R66" s="3" t="s">
        <v>64</v>
      </c>
      <c r="S66" s="3" t="s">
        <v>56</v>
      </c>
      <c r="T66" s="3" t="s">
        <v>55</v>
      </c>
      <c r="U66" s="3" t="s">
        <v>55</v>
      </c>
      <c r="V66" s="3" t="s">
        <v>64</v>
      </c>
      <c r="X66" s="3" t="s">
        <v>57</v>
      </c>
      <c r="Y66" s="3" t="s">
        <v>64</v>
      </c>
      <c r="Z66" s="3" t="s">
        <v>64</v>
      </c>
      <c r="AA66" s="3" t="s">
        <v>64</v>
      </c>
      <c r="AB66" s="3" t="s">
        <v>70</v>
      </c>
      <c r="AC66" s="3" t="s">
        <v>56</v>
      </c>
      <c r="AD66" s="3" t="s">
        <v>55</v>
      </c>
      <c r="AE66" s="3" t="s">
        <v>64</v>
      </c>
      <c r="AG66" s="3" t="s">
        <v>58</v>
      </c>
      <c r="AH66" s="3" t="s">
        <v>54</v>
      </c>
      <c r="AI66" s="3" t="s">
        <v>55</v>
      </c>
      <c r="AJ66" s="3" t="s">
        <v>54</v>
      </c>
      <c r="AK66" s="3" t="s">
        <v>55</v>
      </c>
      <c r="AL66" s="3" t="s">
        <v>55</v>
      </c>
      <c r="AM66" s="3" t="s">
        <v>54</v>
      </c>
      <c r="AN66" s="3" t="s">
        <v>55</v>
      </c>
      <c r="AP66" s="3" t="s">
        <v>59</v>
      </c>
      <c r="AQ66" s="3" t="s">
        <v>54</v>
      </c>
      <c r="AR66" s="3" t="s">
        <v>55</v>
      </c>
      <c r="AS66" s="3" t="s">
        <v>54</v>
      </c>
      <c r="AT66" s="3" t="s">
        <v>70</v>
      </c>
      <c r="AU66" s="3" t="s">
        <v>55</v>
      </c>
      <c r="AV66" s="3" t="s">
        <v>55</v>
      </c>
      <c r="AW66" s="3" t="s">
        <v>54</v>
      </c>
      <c r="AY66" s="3" t="s">
        <v>129</v>
      </c>
      <c r="BH66" s="3" t="s">
        <v>61</v>
      </c>
      <c r="BI66" s="3" t="s">
        <v>54</v>
      </c>
      <c r="BJ66" s="3" t="s">
        <v>55</v>
      </c>
      <c r="BK66" s="3" t="s">
        <v>54</v>
      </c>
      <c r="BL66" s="3" t="s">
        <v>55</v>
      </c>
      <c r="BM66" s="3" t="s">
        <v>55</v>
      </c>
      <c r="BN66" s="3" t="s">
        <v>55</v>
      </c>
      <c r="BO66" s="3" t="s">
        <v>55</v>
      </c>
    </row>
    <row r="67" spans="1:68" ht="40.799999999999997" x14ac:dyDescent="0.2">
      <c r="A67" s="2">
        <v>43110</v>
      </c>
      <c r="B67" s="2">
        <v>43110</v>
      </c>
      <c r="C67" s="2">
        <v>43110</v>
      </c>
      <c r="D67" s="3">
        <v>0</v>
      </c>
      <c r="E67" s="3" t="s">
        <v>180</v>
      </c>
      <c r="F67" s="3" t="s">
        <v>50</v>
      </c>
      <c r="G67" s="3" t="s">
        <v>56</v>
      </c>
      <c r="H67" s="3" t="s">
        <v>70</v>
      </c>
      <c r="I67" s="3" t="s">
        <v>55</v>
      </c>
      <c r="J67" s="3" t="s">
        <v>55</v>
      </c>
      <c r="K67" s="3" t="s">
        <v>64</v>
      </c>
      <c r="L67" s="3" t="s">
        <v>70</v>
      </c>
      <c r="M67" s="3" t="s">
        <v>55</v>
      </c>
      <c r="O67" s="3" t="s">
        <v>73</v>
      </c>
      <c r="X67" s="3" t="s">
        <v>52</v>
      </c>
      <c r="AG67" s="3" t="s">
        <v>67</v>
      </c>
      <c r="AP67" s="3" t="s">
        <v>75</v>
      </c>
      <c r="AY67" s="3" t="s">
        <v>129</v>
      </c>
      <c r="BH67" s="3" t="s">
        <v>61</v>
      </c>
      <c r="BI67" s="3" t="s">
        <v>54</v>
      </c>
      <c r="BJ67" s="3" t="s">
        <v>55</v>
      </c>
      <c r="BK67" s="3" t="s">
        <v>54</v>
      </c>
      <c r="BL67" s="3" t="s">
        <v>54</v>
      </c>
      <c r="BM67" s="3" t="s">
        <v>70</v>
      </c>
      <c r="BN67" s="3" t="s">
        <v>55</v>
      </c>
      <c r="BO67" s="3" t="s">
        <v>64</v>
      </c>
    </row>
    <row r="68" spans="1:68" ht="40.799999999999997" x14ac:dyDescent="0.2">
      <c r="A68" s="2">
        <v>43110</v>
      </c>
      <c r="B68" s="2">
        <v>43110</v>
      </c>
      <c r="C68" s="2">
        <v>43110</v>
      </c>
      <c r="E68" s="3" t="s">
        <v>180</v>
      </c>
      <c r="F68" s="3" t="s">
        <v>50</v>
      </c>
      <c r="G68" s="3" t="s">
        <v>54</v>
      </c>
      <c r="H68" s="3" t="s">
        <v>55</v>
      </c>
      <c r="I68" s="3" t="s">
        <v>55</v>
      </c>
      <c r="J68" s="3" t="s">
        <v>55</v>
      </c>
      <c r="K68" s="3" t="s">
        <v>54</v>
      </c>
      <c r="L68" s="3" t="s">
        <v>55</v>
      </c>
      <c r="M68" s="3" t="s">
        <v>54</v>
      </c>
      <c r="O68" s="3" t="s">
        <v>51</v>
      </c>
      <c r="P68" s="3" t="s">
        <v>54</v>
      </c>
      <c r="Q68" s="3" t="s">
        <v>55</v>
      </c>
      <c r="R68" s="3" t="s">
        <v>54</v>
      </c>
      <c r="S68" s="3" t="s">
        <v>176</v>
      </c>
      <c r="T68" s="3" t="s">
        <v>54</v>
      </c>
      <c r="U68" s="3" t="s">
        <v>55</v>
      </c>
      <c r="V68" s="3" t="s">
        <v>54</v>
      </c>
      <c r="X68" s="3" t="s">
        <v>52</v>
      </c>
      <c r="AG68" s="3" t="s">
        <v>53</v>
      </c>
      <c r="AP68" s="3" t="s">
        <v>59</v>
      </c>
      <c r="AQ68" s="3" t="s">
        <v>54</v>
      </c>
      <c r="AR68" s="3" t="s">
        <v>55</v>
      </c>
      <c r="AS68" s="3" t="s">
        <v>55</v>
      </c>
      <c r="AT68" s="3" t="s">
        <v>54</v>
      </c>
      <c r="AU68" s="3" t="s">
        <v>54</v>
      </c>
      <c r="AV68" s="3" t="s">
        <v>55</v>
      </c>
      <c r="AW68" s="3" t="s">
        <v>54</v>
      </c>
      <c r="AY68" s="3" t="s">
        <v>60</v>
      </c>
      <c r="AZ68" s="3" t="s">
        <v>54</v>
      </c>
      <c r="BA68" s="3" t="s">
        <v>55</v>
      </c>
      <c r="BB68" s="3" t="s">
        <v>54</v>
      </c>
      <c r="BC68" s="3" t="s">
        <v>55</v>
      </c>
      <c r="BD68" s="3" t="s">
        <v>54</v>
      </c>
      <c r="BE68" s="3" t="s">
        <v>55</v>
      </c>
      <c r="BF68" s="3" t="s">
        <v>54</v>
      </c>
      <c r="BH68" s="3" t="s">
        <v>61</v>
      </c>
      <c r="BI68" s="3" t="s">
        <v>54</v>
      </c>
      <c r="BJ68" s="3" t="s">
        <v>55</v>
      </c>
      <c r="BK68" s="3" t="s">
        <v>54</v>
      </c>
      <c r="BL68" s="3" t="s">
        <v>54</v>
      </c>
      <c r="BM68" s="3" t="s">
        <v>54</v>
      </c>
      <c r="BN68" s="3" t="s">
        <v>54</v>
      </c>
      <c r="BO68" s="3" t="s">
        <v>54</v>
      </c>
    </row>
    <row r="69" spans="1:68" ht="40.799999999999997" x14ac:dyDescent="0.2">
      <c r="A69" s="3" t="s">
        <v>49</v>
      </c>
      <c r="B69" s="3" t="s">
        <v>49</v>
      </c>
      <c r="C69" s="3" t="s">
        <v>49</v>
      </c>
      <c r="E69" s="3" t="s">
        <v>180</v>
      </c>
      <c r="F69" s="3" t="s">
        <v>50</v>
      </c>
      <c r="G69" s="3" t="s">
        <v>70</v>
      </c>
      <c r="H69" s="3" t="s">
        <v>64</v>
      </c>
      <c r="I69" s="3" t="s">
        <v>54</v>
      </c>
      <c r="J69" s="3" t="s">
        <v>54</v>
      </c>
      <c r="K69" s="3" t="s">
        <v>54</v>
      </c>
      <c r="L69" s="3" t="s">
        <v>54</v>
      </c>
      <c r="M69" s="3" t="s">
        <v>70</v>
      </c>
      <c r="O69" s="3" t="s">
        <v>51</v>
      </c>
      <c r="P69" s="3" t="s">
        <v>64</v>
      </c>
      <c r="Q69" s="3" t="s">
        <v>64</v>
      </c>
      <c r="R69" s="3" t="s">
        <v>54</v>
      </c>
      <c r="S69" s="3" t="s">
        <v>54</v>
      </c>
      <c r="T69" s="3" t="s">
        <v>64</v>
      </c>
      <c r="U69" s="3" t="s">
        <v>64</v>
      </c>
      <c r="V69" s="3" t="s">
        <v>70</v>
      </c>
      <c r="X69" s="3" t="s">
        <v>57</v>
      </c>
      <c r="Y69" s="3" t="s">
        <v>54</v>
      </c>
      <c r="Z69" s="3" t="s">
        <v>54</v>
      </c>
      <c r="AA69" s="3" t="s">
        <v>54</v>
      </c>
      <c r="AB69" s="3" t="s">
        <v>54</v>
      </c>
      <c r="AC69" s="3" t="s">
        <v>54</v>
      </c>
      <c r="AD69" s="3" t="s">
        <v>54</v>
      </c>
      <c r="AE69" s="3" t="s">
        <v>70</v>
      </c>
      <c r="AG69" s="3" t="s">
        <v>53</v>
      </c>
      <c r="AP69" s="3" t="s">
        <v>59</v>
      </c>
      <c r="AQ69" s="3" t="s">
        <v>54</v>
      </c>
      <c r="AR69" s="3" t="s">
        <v>70</v>
      </c>
      <c r="AS69" s="3" t="s">
        <v>54</v>
      </c>
      <c r="AT69" s="3" t="s">
        <v>54</v>
      </c>
      <c r="AU69" s="3" t="s">
        <v>54</v>
      </c>
      <c r="AV69" s="3" t="s">
        <v>70</v>
      </c>
      <c r="AW69" s="3" t="s">
        <v>70</v>
      </c>
      <c r="AY69" s="3" t="s">
        <v>60</v>
      </c>
      <c r="AZ69" s="3" t="s">
        <v>54</v>
      </c>
      <c r="BA69" s="3" t="s">
        <v>54</v>
      </c>
      <c r="BB69" s="3" t="s">
        <v>54</v>
      </c>
      <c r="BC69" s="3" t="s">
        <v>54</v>
      </c>
      <c r="BD69" s="3" t="s">
        <v>54</v>
      </c>
      <c r="BE69" s="3" t="s">
        <v>70</v>
      </c>
      <c r="BF69" s="3" t="s">
        <v>70</v>
      </c>
      <c r="BH69" s="3" t="s">
        <v>61</v>
      </c>
      <c r="BI69" s="3" t="s">
        <v>54</v>
      </c>
      <c r="BJ69" s="3" t="s">
        <v>54</v>
      </c>
      <c r="BK69" s="3" t="s">
        <v>54</v>
      </c>
      <c r="BL69" s="3" t="s">
        <v>54</v>
      </c>
      <c r="BM69" s="3" t="s">
        <v>54</v>
      </c>
      <c r="BN69" s="3" t="s">
        <v>64</v>
      </c>
      <c r="BO69" s="3" t="s">
        <v>70</v>
      </c>
    </row>
    <row r="70" spans="1:68" ht="40.799999999999997" x14ac:dyDescent="0.2">
      <c r="A70" s="2">
        <v>43110</v>
      </c>
      <c r="B70" s="2">
        <v>43110</v>
      </c>
      <c r="C70" s="2">
        <v>43110</v>
      </c>
      <c r="D70" s="3">
        <v>0</v>
      </c>
      <c r="E70" s="3" t="s">
        <v>180</v>
      </c>
      <c r="F70" s="3" t="s">
        <v>50</v>
      </c>
      <c r="G70" s="3" t="s">
        <v>54</v>
      </c>
      <c r="H70" s="3" t="s">
        <v>55</v>
      </c>
      <c r="I70" s="3" t="s">
        <v>70</v>
      </c>
      <c r="J70" s="3" t="s">
        <v>70</v>
      </c>
      <c r="K70" s="3" t="s">
        <v>70</v>
      </c>
      <c r="L70" s="3" t="s">
        <v>55</v>
      </c>
      <c r="M70" s="3" t="s">
        <v>55</v>
      </c>
      <c r="O70" s="3" t="s">
        <v>51</v>
      </c>
      <c r="P70" s="3" t="s">
        <v>54</v>
      </c>
      <c r="Q70" s="3" t="s">
        <v>70</v>
      </c>
      <c r="R70" s="3" t="s">
        <v>70</v>
      </c>
      <c r="S70" s="3" t="s">
        <v>70</v>
      </c>
      <c r="T70" s="3" t="s">
        <v>55</v>
      </c>
      <c r="U70" s="3" t="s">
        <v>55</v>
      </c>
      <c r="V70" s="3" t="s">
        <v>55</v>
      </c>
      <c r="X70" s="3" t="s">
        <v>57</v>
      </c>
      <c r="Y70" s="3" t="s">
        <v>54</v>
      </c>
      <c r="Z70" s="3" t="s">
        <v>70</v>
      </c>
      <c r="AA70" s="3" t="s">
        <v>70</v>
      </c>
      <c r="AB70" s="3" t="s">
        <v>70</v>
      </c>
      <c r="AC70" s="3" t="s">
        <v>55</v>
      </c>
      <c r="AD70" s="3" t="s">
        <v>55</v>
      </c>
      <c r="AE70" s="3" t="s">
        <v>55</v>
      </c>
      <c r="AG70" s="3" t="s">
        <v>53</v>
      </c>
      <c r="AP70" s="3" t="s">
        <v>75</v>
      </c>
      <c r="AY70" s="3" t="s">
        <v>74</v>
      </c>
      <c r="BH70" s="3" t="s">
        <v>61</v>
      </c>
      <c r="BI70" s="3" t="s">
        <v>54</v>
      </c>
      <c r="BJ70" s="3" t="s">
        <v>55</v>
      </c>
      <c r="BK70" s="3" t="s">
        <v>70</v>
      </c>
      <c r="BL70" s="3" t="s">
        <v>70</v>
      </c>
      <c r="BM70" s="3" t="s">
        <v>55</v>
      </c>
      <c r="BN70" s="3" t="s">
        <v>55</v>
      </c>
      <c r="BO70" s="3" t="s">
        <v>70</v>
      </c>
    </row>
    <row r="71" spans="1:68" ht="40.799999999999997" x14ac:dyDescent="0.2">
      <c r="A71" s="2">
        <v>43110</v>
      </c>
      <c r="B71" s="2">
        <v>43110</v>
      </c>
      <c r="C71" s="2">
        <v>43110</v>
      </c>
      <c r="E71" s="3" t="s">
        <v>180</v>
      </c>
      <c r="F71" s="3" t="s">
        <v>72</v>
      </c>
      <c r="O71" s="3" t="s">
        <v>51</v>
      </c>
      <c r="P71" s="3" t="s">
        <v>64</v>
      </c>
      <c r="Q71" s="3" t="s">
        <v>54</v>
      </c>
      <c r="R71" s="3" t="s">
        <v>70</v>
      </c>
      <c r="S71" s="3" t="s">
        <v>64</v>
      </c>
      <c r="T71" s="3" t="s">
        <v>64</v>
      </c>
      <c r="U71" s="3" t="s">
        <v>54</v>
      </c>
      <c r="V71" s="3" t="s">
        <v>70</v>
      </c>
      <c r="X71" s="3" t="s">
        <v>52</v>
      </c>
      <c r="AG71" s="3" t="s">
        <v>53</v>
      </c>
      <c r="AP71" s="3" t="s">
        <v>59</v>
      </c>
      <c r="AQ71" s="3" t="s">
        <v>54</v>
      </c>
      <c r="AR71" s="3" t="s">
        <v>55</v>
      </c>
      <c r="AS71" s="3" t="s">
        <v>70</v>
      </c>
      <c r="AT71" s="3" t="s">
        <v>64</v>
      </c>
      <c r="AU71" s="3" t="s">
        <v>70</v>
      </c>
      <c r="AV71" s="3" t="s">
        <v>55</v>
      </c>
      <c r="AW71" s="3" t="s">
        <v>70</v>
      </c>
      <c r="AY71" s="3" t="s">
        <v>74</v>
      </c>
      <c r="BH71" s="3" t="s">
        <v>61</v>
      </c>
      <c r="BI71" s="3" t="s">
        <v>54</v>
      </c>
      <c r="BJ71" s="3" t="s">
        <v>70</v>
      </c>
      <c r="BK71" s="3" t="s">
        <v>70</v>
      </c>
      <c r="BL71" s="3" t="s">
        <v>70</v>
      </c>
      <c r="BM71" s="3" t="s">
        <v>70</v>
      </c>
      <c r="BN71" s="3" t="s">
        <v>55</v>
      </c>
      <c r="BO71" s="3" t="s">
        <v>70</v>
      </c>
    </row>
    <row r="72" spans="1:68" ht="40.799999999999997" x14ac:dyDescent="0.2">
      <c r="A72" s="2">
        <v>43110</v>
      </c>
      <c r="B72" s="2">
        <v>43110</v>
      </c>
      <c r="C72" s="2">
        <v>43110</v>
      </c>
      <c r="E72" s="3" t="s">
        <v>180</v>
      </c>
      <c r="F72" s="3" t="s">
        <v>72</v>
      </c>
      <c r="O72" s="3" t="s">
        <v>73</v>
      </c>
      <c r="X72" s="3" t="s">
        <v>52</v>
      </c>
    </row>
    <row r="73" spans="1:68" ht="40.799999999999997" x14ac:dyDescent="0.2">
      <c r="A73" s="2">
        <v>43110</v>
      </c>
      <c r="B73" s="2">
        <v>43110</v>
      </c>
      <c r="C73" s="2">
        <v>43110</v>
      </c>
      <c r="E73" s="3" t="s">
        <v>180</v>
      </c>
      <c r="F73" s="3" t="s">
        <v>72</v>
      </c>
      <c r="O73" s="3" t="s">
        <v>73</v>
      </c>
      <c r="X73" s="3" t="s">
        <v>52</v>
      </c>
      <c r="AG73" s="3" t="s">
        <v>53</v>
      </c>
      <c r="AP73" s="3" t="s">
        <v>75</v>
      </c>
      <c r="AY73" s="3" t="s">
        <v>74</v>
      </c>
      <c r="BH73" s="3" t="s">
        <v>61</v>
      </c>
      <c r="BI73" s="3" t="s">
        <v>54</v>
      </c>
      <c r="BJ73" s="3" t="s">
        <v>55</v>
      </c>
      <c r="BK73" s="3" t="s">
        <v>54</v>
      </c>
      <c r="BL73" s="3" t="s">
        <v>54</v>
      </c>
      <c r="BM73" s="3" t="s">
        <v>54</v>
      </c>
      <c r="BN73" s="3" t="s">
        <v>54</v>
      </c>
      <c r="BO73" s="3" t="s">
        <v>54</v>
      </c>
      <c r="BP73" s="3" t="s">
        <v>166</v>
      </c>
    </row>
    <row r="74" spans="1:68" ht="40.799999999999997" x14ac:dyDescent="0.2">
      <c r="A74" s="2">
        <v>43110</v>
      </c>
      <c r="B74" s="2">
        <v>43110</v>
      </c>
      <c r="C74" s="2">
        <v>43110</v>
      </c>
      <c r="D74" s="2">
        <v>43110</v>
      </c>
      <c r="E74" s="3" t="s">
        <v>180</v>
      </c>
      <c r="F74" s="3" t="s">
        <v>50</v>
      </c>
      <c r="G74" s="3" t="s">
        <v>70</v>
      </c>
      <c r="H74" s="3" t="s">
        <v>64</v>
      </c>
      <c r="I74" s="3" t="s">
        <v>55</v>
      </c>
      <c r="J74" s="3" t="s">
        <v>55</v>
      </c>
      <c r="K74" s="3" t="s">
        <v>54</v>
      </c>
      <c r="L74" s="3" t="s">
        <v>54</v>
      </c>
      <c r="M74" s="3" t="s">
        <v>55</v>
      </c>
      <c r="O74" s="3" t="s">
        <v>51</v>
      </c>
      <c r="P74" s="3" t="s">
        <v>176</v>
      </c>
      <c r="Q74" s="3" t="s">
        <v>176</v>
      </c>
      <c r="R74" s="3" t="s">
        <v>176</v>
      </c>
      <c r="S74" s="3" t="s">
        <v>176</v>
      </c>
      <c r="T74" s="3" t="s">
        <v>176</v>
      </c>
      <c r="U74" s="3" t="s">
        <v>176</v>
      </c>
      <c r="V74" s="3" t="s">
        <v>176</v>
      </c>
    </row>
    <row r="75" spans="1:68" ht="31.2" thickBot="1" x14ac:dyDescent="0.25">
      <c r="A75" s="2">
        <v>43110</v>
      </c>
      <c r="B75" s="2">
        <v>43110</v>
      </c>
      <c r="C75" s="2">
        <v>43110</v>
      </c>
      <c r="E75" s="3" t="s">
        <v>180</v>
      </c>
      <c r="F75" s="3" t="s">
        <v>72</v>
      </c>
    </row>
    <row r="76" spans="1:68" s="6" customFormat="1" ht="41.4" thickTop="1" x14ac:dyDescent="0.2">
      <c r="A76" s="6" t="s">
        <v>49</v>
      </c>
      <c r="B76" s="6" t="s">
        <v>49</v>
      </c>
      <c r="C76" s="6" t="s">
        <v>49</v>
      </c>
      <c r="E76" s="3" t="s">
        <v>180</v>
      </c>
      <c r="F76" s="6" t="s">
        <v>72</v>
      </c>
      <c r="O76" s="6" t="s">
        <v>73</v>
      </c>
      <c r="X76" s="6" t="s">
        <v>52</v>
      </c>
      <c r="AG76" s="6" t="s">
        <v>53</v>
      </c>
      <c r="AP76" s="6" t="s">
        <v>59</v>
      </c>
      <c r="AQ76" s="6" t="s">
        <v>54</v>
      </c>
      <c r="AR76" s="6" t="s">
        <v>55</v>
      </c>
      <c r="AS76" s="6" t="s">
        <v>64</v>
      </c>
      <c r="AT76" s="6" t="s">
        <v>55</v>
      </c>
      <c r="AU76" s="6" t="s">
        <v>55</v>
      </c>
      <c r="AV76" s="6" t="s">
        <v>55</v>
      </c>
      <c r="AW76" s="6" t="s">
        <v>55</v>
      </c>
      <c r="BH76" s="6" t="s">
        <v>61</v>
      </c>
      <c r="BI76" s="6" t="s">
        <v>54</v>
      </c>
      <c r="BJ76" s="6" t="s">
        <v>55</v>
      </c>
      <c r="BK76" s="6" t="s">
        <v>54</v>
      </c>
      <c r="BL76" s="6" t="s">
        <v>55</v>
      </c>
      <c r="BM76" s="6" t="s">
        <v>55</v>
      </c>
      <c r="BN76" s="6" t="s">
        <v>55</v>
      </c>
      <c r="BO76" s="6" t="s">
        <v>55</v>
      </c>
    </row>
    <row r="77" spans="1:68" ht="40.799999999999997" x14ac:dyDescent="0.2">
      <c r="A77" s="3" t="s">
        <v>49</v>
      </c>
      <c r="B77" s="3" t="s">
        <v>49</v>
      </c>
      <c r="C77" s="3" t="s">
        <v>49</v>
      </c>
      <c r="D77" s="3" t="s">
        <v>49</v>
      </c>
      <c r="E77" s="3" t="s">
        <v>180</v>
      </c>
      <c r="F77" s="3" t="s">
        <v>72</v>
      </c>
      <c r="O77" s="3" t="s">
        <v>73</v>
      </c>
      <c r="X77" s="3" t="s">
        <v>52</v>
      </c>
      <c r="AG77" s="3" t="s">
        <v>53</v>
      </c>
      <c r="AP77" s="3" t="s">
        <v>59</v>
      </c>
      <c r="AQ77" s="3" t="s">
        <v>54</v>
      </c>
      <c r="AR77" s="3" t="s">
        <v>55</v>
      </c>
      <c r="AS77" s="3" t="s">
        <v>64</v>
      </c>
      <c r="AT77" s="3" t="s">
        <v>64</v>
      </c>
      <c r="AU77" s="3" t="s">
        <v>55</v>
      </c>
      <c r="AV77" s="3" t="s">
        <v>56</v>
      </c>
      <c r="AW77" s="3" t="s">
        <v>70</v>
      </c>
      <c r="BH77" s="3" t="s">
        <v>61</v>
      </c>
      <c r="BI77" s="3" t="s">
        <v>54</v>
      </c>
      <c r="BJ77" s="3" t="s">
        <v>55</v>
      </c>
      <c r="BK77" s="3" t="s">
        <v>64</v>
      </c>
      <c r="BL77" s="3" t="s">
        <v>64</v>
      </c>
      <c r="BM77" s="3" t="s">
        <v>55</v>
      </c>
      <c r="BN77" s="3" t="s">
        <v>56</v>
      </c>
      <c r="BO77" s="3" t="s">
        <v>70</v>
      </c>
    </row>
    <row r="78" spans="1:68" ht="40.799999999999997" x14ac:dyDescent="0.2">
      <c r="A78" s="3" t="s">
        <v>49</v>
      </c>
      <c r="B78" s="3" t="s">
        <v>49</v>
      </c>
      <c r="C78" s="3" t="s">
        <v>49</v>
      </c>
      <c r="D78" s="3" t="s">
        <v>49</v>
      </c>
      <c r="E78" s="3" t="s">
        <v>180</v>
      </c>
      <c r="F78" s="3" t="s">
        <v>50</v>
      </c>
      <c r="G78" s="3" t="s">
        <v>64</v>
      </c>
      <c r="H78" s="3" t="s">
        <v>55</v>
      </c>
      <c r="I78" s="3" t="s">
        <v>56</v>
      </c>
      <c r="J78" s="3" t="s">
        <v>56</v>
      </c>
      <c r="K78" s="3" t="s">
        <v>56</v>
      </c>
      <c r="L78" s="3" t="s">
        <v>55</v>
      </c>
      <c r="M78" s="3" t="s">
        <v>55</v>
      </c>
      <c r="O78" s="3" t="s">
        <v>51</v>
      </c>
      <c r="P78" s="3" t="s">
        <v>54</v>
      </c>
      <c r="Q78" s="3" t="s">
        <v>55</v>
      </c>
      <c r="R78" s="3" t="s">
        <v>55</v>
      </c>
      <c r="S78" s="3" t="s">
        <v>56</v>
      </c>
      <c r="T78" s="3" t="s">
        <v>55</v>
      </c>
      <c r="U78" s="3" t="s">
        <v>56</v>
      </c>
      <c r="V78" s="3" t="s">
        <v>56</v>
      </c>
      <c r="X78" s="3" t="s">
        <v>57</v>
      </c>
      <c r="Y78" s="3" t="s">
        <v>64</v>
      </c>
      <c r="Z78" s="3" t="s">
        <v>55</v>
      </c>
      <c r="AA78" s="3" t="s">
        <v>55</v>
      </c>
      <c r="AB78" s="3" t="s">
        <v>56</v>
      </c>
      <c r="AC78" s="3" t="s">
        <v>55</v>
      </c>
      <c r="AD78" s="3" t="s">
        <v>56</v>
      </c>
      <c r="AE78" s="3" t="s">
        <v>55</v>
      </c>
      <c r="AG78" s="3" t="s">
        <v>53</v>
      </c>
      <c r="AP78" s="3" t="s">
        <v>59</v>
      </c>
      <c r="AQ78" s="3" t="s">
        <v>70</v>
      </c>
      <c r="AR78" s="3" t="s">
        <v>55</v>
      </c>
      <c r="AS78" s="3" t="s">
        <v>56</v>
      </c>
      <c r="AT78" s="3" t="s">
        <v>56</v>
      </c>
      <c r="AU78" s="3" t="s">
        <v>55</v>
      </c>
      <c r="AV78" s="3" t="s">
        <v>55</v>
      </c>
      <c r="AW78" s="3" t="s">
        <v>55</v>
      </c>
      <c r="BH78" s="3" t="s">
        <v>61</v>
      </c>
      <c r="BI78" s="3" t="s">
        <v>54</v>
      </c>
      <c r="BJ78" s="3" t="s">
        <v>55</v>
      </c>
      <c r="BK78" s="3" t="s">
        <v>70</v>
      </c>
      <c r="BL78" s="3" t="s">
        <v>55</v>
      </c>
      <c r="BM78" s="3" t="s">
        <v>55</v>
      </c>
      <c r="BN78" s="3" t="s">
        <v>55</v>
      </c>
      <c r="BO78" s="3" t="s">
        <v>70</v>
      </c>
      <c r="BP78" s="3" t="s">
        <v>85</v>
      </c>
    </row>
    <row r="79" spans="1:68" ht="40.799999999999997" x14ac:dyDescent="0.2">
      <c r="A79" s="2">
        <v>43110</v>
      </c>
      <c r="B79" s="2">
        <v>43110</v>
      </c>
      <c r="C79" s="2">
        <v>43110</v>
      </c>
      <c r="E79" s="3" t="s">
        <v>180</v>
      </c>
      <c r="F79" s="3" t="s">
        <v>72</v>
      </c>
      <c r="O79" s="3" t="s">
        <v>73</v>
      </c>
      <c r="X79" s="3" t="s">
        <v>52</v>
      </c>
      <c r="AG79" s="3" t="s">
        <v>58</v>
      </c>
      <c r="AH79" s="3" t="s">
        <v>64</v>
      </c>
      <c r="AI79" s="3" t="s">
        <v>55</v>
      </c>
      <c r="AJ79" s="3" t="s">
        <v>64</v>
      </c>
      <c r="AK79" s="3" t="s">
        <v>64</v>
      </c>
      <c r="AL79" s="3" t="s">
        <v>55</v>
      </c>
      <c r="AM79" s="3" t="s">
        <v>56</v>
      </c>
      <c r="AN79" s="3" t="s">
        <v>70</v>
      </c>
      <c r="AP79" s="3" t="s">
        <v>75</v>
      </c>
      <c r="BH79" s="3" t="s">
        <v>61</v>
      </c>
      <c r="BI79" s="3" t="s">
        <v>54</v>
      </c>
      <c r="BJ79" s="3" t="s">
        <v>56</v>
      </c>
      <c r="BK79" s="3" t="s">
        <v>54</v>
      </c>
      <c r="BL79" s="3" t="s">
        <v>54</v>
      </c>
      <c r="BM79" s="3" t="s">
        <v>54</v>
      </c>
      <c r="BN79" s="3" t="s">
        <v>64</v>
      </c>
      <c r="BO79" s="3" t="s">
        <v>54</v>
      </c>
    </row>
    <row r="80" spans="1:68" ht="40.799999999999997" x14ac:dyDescent="0.2">
      <c r="A80" s="3" t="s">
        <v>49</v>
      </c>
      <c r="B80" s="3" t="s">
        <v>49</v>
      </c>
      <c r="C80" s="3" t="s">
        <v>49</v>
      </c>
      <c r="D80" s="3">
        <v>0</v>
      </c>
      <c r="E80" s="3" t="s">
        <v>180</v>
      </c>
      <c r="F80" s="3" t="s">
        <v>72</v>
      </c>
      <c r="O80" s="3" t="s">
        <v>73</v>
      </c>
      <c r="X80" s="3" t="s">
        <v>52</v>
      </c>
      <c r="AG80" s="3" t="s">
        <v>53</v>
      </c>
      <c r="AP80" s="3" t="s">
        <v>59</v>
      </c>
      <c r="AQ80" s="3" t="s">
        <v>54</v>
      </c>
      <c r="AR80" s="3" t="s">
        <v>55</v>
      </c>
      <c r="AS80" s="3" t="s">
        <v>55</v>
      </c>
      <c r="AT80" s="3" t="s">
        <v>55</v>
      </c>
      <c r="AU80" s="3" t="s">
        <v>55</v>
      </c>
      <c r="AV80" s="3" t="s">
        <v>55</v>
      </c>
      <c r="AW80" s="3" t="s">
        <v>55</v>
      </c>
      <c r="BH80" s="3" t="s">
        <v>80</v>
      </c>
    </row>
    <row r="81" spans="1:68" ht="40.799999999999997" x14ac:dyDescent="0.2">
      <c r="A81" s="3" t="s">
        <v>49</v>
      </c>
      <c r="B81" s="3" t="s">
        <v>49</v>
      </c>
      <c r="C81" s="3" t="s">
        <v>49</v>
      </c>
      <c r="D81" s="3" t="s">
        <v>49</v>
      </c>
      <c r="E81" s="3" t="s">
        <v>180</v>
      </c>
      <c r="F81" s="3" t="s">
        <v>50</v>
      </c>
      <c r="G81" s="3" t="s">
        <v>64</v>
      </c>
      <c r="H81" s="3" t="s">
        <v>70</v>
      </c>
      <c r="I81" s="3" t="s">
        <v>70</v>
      </c>
      <c r="J81" s="3" t="s">
        <v>70</v>
      </c>
      <c r="K81" s="3" t="s">
        <v>64</v>
      </c>
      <c r="L81" s="3" t="s">
        <v>56</v>
      </c>
      <c r="M81" s="3" t="s">
        <v>70</v>
      </c>
      <c r="O81" s="3" t="s">
        <v>73</v>
      </c>
      <c r="X81" s="3" t="s">
        <v>52</v>
      </c>
      <c r="AG81" s="3" t="s">
        <v>67</v>
      </c>
      <c r="AP81" s="3" t="s">
        <v>75</v>
      </c>
      <c r="BH81" s="3" t="s">
        <v>61</v>
      </c>
      <c r="BI81" s="3" t="s">
        <v>64</v>
      </c>
      <c r="BJ81" s="3" t="s">
        <v>56</v>
      </c>
      <c r="BK81" s="3" t="s">
        <v>70</v>
      </c>
      <c r="BL81" s="3" t="s">
        <v>70</v>
      </c>
      <c r="BM81" s="3" t="s">
        <v>70</v>
      </c>
      <c r="BN81" s="3" t="s">
        <v>56</v>
      </c>
      <c r="BO81" s="3" t="s">
        <v>70</v>
      </c>
    </row>
    <row r="82" spans="1:68" ht="40.799999999999997" x14ac:dyDescent="0.2">
      <c r="A82" s="3" t="s">
        <v>49</v>
      </c>
      <c r="B82" s="3" t="s">
        <v>49</v>
      </c>
      <c r="C82" s="3" t="s">
        <v>49</v>
      </c>
      <c r="E82" s="3" t="s">
        <v>180</v>
      </c>
      <c r="F82" s="3" t="s">
        <v>50</v>
      </c>
      <c r="G82" s="3" t="s">
        <v>54</v>
      </c>
      <c r="H82" s="3" t="s">
        <v>70</v>
      </c>
      <c r="I82" s="3" t="s">
        <v>70</v>
      </c>
      <c r="J82" s="3" t="s">
        <v>70</v>
      </c>
      <c r="K82" s="3" t="s">
        <v>70</v>
      </c>
      <c r="L82" s="3" t="s">
        <v>70</v>
      </c>
      <c r="M82" s="3" t="s">
        <v>70</v>
      </c>
      <c r="O82" s="3" t="s">
        <v>51</v>
      </c>
      <c r="P82" s="3" t="s">
        <v>54</v>
      </c>
      <c r="Q82" s="3" t="s">
        <v>64</v>
      </c>
      <c r="R82" s="3" t="s">
        <v>70</v>
      </c>
      <c r="S82" s="3" t="s">
        <v>70</v>
      </c>
      <c r="T82" s="3" t="s">
        <v>70</v>
      </c>
      <c r="U82" s="3" t="s">
        <v>56</v>
      </c>
      <c r="V82" s="3" t="s">
        <v>56</v>
      </c>
      <c r="X82" s="3" t="s">
        <v>57</v>
      </c>
      <c r="Y82" s="3" t="s">
        <v>54</v>
      </c>
      <c r="Z82" s="3" t="s">
        <v>70</v>
      </c>
      <c r="AA82" s="3" t="s">
        <v>70</v>
      </c>
      <c r="AB82" s="3" t="s">
        <v>70</v>
      </c>
      <c r="AC82" s="3" t="s">
        <v>70</v>
      </c>
      <c r="AD82" s="3" t="s">
        <v>56</v>
      </c>
      <c r="AE82" s="3" t="s">
        <v>56</v>
      </c>
      <c r="AG82" s="3" t="s">
        <v>53</v>
      </c>
      <c r="AP82" s="3" t="s">
        <v>59</v>
      </c>
      <c r="AQ82" s="3" t="s">
        <v>54</v>
      </c>
      <c r="AR82" s="3" t="s">
        <v>55</v>
      </c>
      <c r="AS82" s="3" t="s">
        <v>56</v>
      </c>
      <c r="AT82" s="3" t="s">
        <v>56</v>
      </c>
      <c r="AU82" s="3" t="s">
        <v>56</v>
      </c>
      <c r="AV82" s="3" t="s">
        <v>55</v>
      </c>
      <c r="AW82" s="3" t="s">
        <v>56</v>
      </c>
      <c r="AY82" s="3" t="s">
        <v>59</v>
      </c>
      <c r="AZ82" s="3" t="s">
        <v>54</v>
      </c>
      <c r="BA82" s="3" t="s">
        <v>56</v>
      </c>
      <c r="BB82" s="3" t="s">
        <v>56</v>
      </c>
      <c r="BC82" s="3" t="s">
        <v>56</v>
      </c>
      <c r="BD82" s="3" t="s">
        <v>56</v>
      </c>
      <c r="BE82" s="3" t="s">
        <v>56</v>
      </c>
      <c r="BF82" s="3" t="s">
        <v>56</v>
      </c>
      <c r="BH82" s="3" t="s">
        <v>61</v>
      </c>
      <c r="BI82" s="3" t="s">
        <v>54</v>
      </c>
      <c r="BJ82" s="3" t="s">
        <v>56</v>
      </c>
      <c r="BK82" s="3" t="s">
        <v>54</v>
      </c>
      <c r="BL82" s="3" t="s">
        <v>64</v>
      </c>
      <c r="BM82" s="3" t="s">
        <v>56</v>
      </c>
      <c r="BN82" s="3" t="s">
        <v>55</v>
      </c>
      <c r="BO82" s="3" t="s">
        <v>70</v>
      </c>
    </row>
    <row r="83" spans="1:68" ht="40.799999999999997" x14ac:dyDescent="0.2">
      <c r="A83" s="3" t="s">
        <v>49</v>
      </c>
      <c r="B83" s="3" t="s">
        <v>49</v>
      </c>
      <c r="C83" s="3" t="s">
        <v>49</v>
      </c>
      <c r="D83" s="3" t="s">
        <v>49</v>
      </c>
      <c r="E83" s="3" t="s">
        <v>180</v>
      </c>
      <c r="F83" s="3" t="s">
        <v>50</v>
      </c>
      <c r="G83" s="3" t="s">
        <v>70</v>
      </c>
      <c r="H83" s="3" t="s">
        <v>54</v>
      </c>
      <c r="I83" s="3" t="s">
        <v>56</v>
      </c>
      <c r="J83" s="3" t="s">
        <v>55</v>
      </c>
      <c r="K83" s="3" t="s">
        <v>55</v>
      </c>
      <c r="L83" s="3" t="s">
        <v>55</v>
      </c>
      <c r="M83" s="3" t="s">
        <v>55</v>
      </c>
      <c r="O83" s="3" t="s">
        <v>73</v>
      </c>
      <c r="X83" s="3" t="s">
        <v>57</v>
      </c>
      <c r="Y83" s="3" t="s">
        <v>54</v>
      </c>
      <c r="Z83" s="3" t="s">
        <v>55</v>
      </c>
      <c r="AA83" s="3" t="s">
        <v>70</v>
      </c>
      <c r="AB83" s="3" t="s">
        <v>70</v>
      </c>
      <c r="AC83" s="3" t="s">
        <v>70</v>
      </c>
      <c r="AD83" s="3" t="s">
        <v>70</v>
      </c>
      <c r="AE83" s="3" t="s">
        <v>70</v>
      </c>
      <c r="AG83" s="3" t="s">
        <v>53</v>
      </c>
      <c r="AP83" s="3" t="s">
        <v>59</v>
      </c>
      <c r="AQ83" s="3" t="s">
        <v>54</v>
      </c>
      <c r="AR83" s="3" t="s">
        <v>55</v>
      </c>
      <c r="AS83" s="3" t="s">
        <v>54</v>
      </c>
      <c r="AT83" s="3" t="s">
        <v>54</v>
      </c>
      <c r="AU83" s="3" t="s">
        <v>54</v>
      </c>
      <c r="AV83" s="3" t="s">
        <v>55</v>
      </c>
      <c r="AW83" s="3" t="s">
        <v>55</v>
      </c>
      <c r="AY83" s="3" t="s">
        <v>59</v>
      </c>
      <c r="AZ83" s="3" t="s">
        <v>54</v>
      </c>
      <c r="BA83" s="3" t="s">
        <v>55</v>
      </c>
      <c r="BB83" s="3" t="s">
        <v>54</v>
      </c>
      <c r="BC83" s="3" t="s">
        <v>54</v>
      </c>
      <c r="BD83" s="3" t="s">
        <v>54</v>
      </c>
      <c r="BE83" s="3" t="s">
        <v>55</v>
      </c>
      <c r="BF83" s="3" t="s">
        <v>55</v>
      </c>
      <c r="BH83" s="3" t="s">
        <v>61</v>
      </c>
      <c r="BI83" s="3" t="s">
        <v>54</v>
      </c>
      <c r="BJ83" s="3" t="s">
        <v>55</v>
      </c>
      <c r="BK83" s="3" t="s">
        <v>70</v>
      </c>
      <c r="BL83" s="3" t="s">
        <v>70</v>
      </c>
      <c r="BM83" s="3" t="s">
        <v>70</v>
      </c>
      <c r="BN83" s="3" t="s">
        <v>55</v>
      </c>
      <c r="BO83" s="3" t="s">
        <v>55</v>
      </c>
    </row>
    <row r="84" spans="1:68" ht="71.400000000000006" x14ac:dyDescent="0.2">
      <c r="A84" s="3" t="s">
        <v>49</v>
      </c>
      <c r="B84" s="3" t="s">
        <v>49</v>
      </c>
      <c r="C84" s="3" t="s">
        <v>49</v>
      </c>
      <c r="E84" s="3" t="s">
        <v>180</v>
      </c>
      <c r="F84" s="3" t="s">
        <v>50</v>
      </c>
      <c r="G84" s="3" t="s">
        <v>54</v>
      </c>
      <c r="H84" s="3" t="s">
        <v>54</v>
      </c>
      <c r="I84" s="3" t="s">
        <v>70</v>
      </c>
      <c r="J84" s="3" t="s">
        <v>70</v>
      </c>
      <c r="K84" s="3" t="s">
        <v>64</v>
      </c>
      <c r="L84" s="3" t="s">
        <v>70</v>
      </c>
      <c r="M84" s="3" t="s">
        <v>64</v>
      </c>
      <c r="N84" s="3" t="s">
        <v>86</v>
      </c>
      <c r="O84" s="3" t="s">
        <v>51</v>
      </c>
      <c r="P84" s="3" t="s">
        <v>54</v>
      </c>
      <c r="Q84" s="3" t="s">
        <v>54</v>
      </c>
      <c r="R84" s="3" t="s">
        <v>64</v>
      </c>
      <c r="S84" s="3" t="s">
        <v>70</v>
      </c>
      <c r="T84" s="3" t="s">
        <v>54</v>
      </c>
      <c r="U84" s="3" t="s">
        <v>70</v>
      </c>
      <c r="V84" s="3" t="s">
        <v>64</v>
      </c>
      <c r="W84" s="3" t="s">
        <v>87</v>
      </c>
      <c r="X84" s="3" t="s">
        <v>52</v>
      </c>
      <c r="AG84" s="3" t="s">
        <v>67</v>
      </c>
      <c r="AP84" s="3" t="s">
        <v>59</v>
      </c>
      <c r="AQ84" s="3" t="s">
        <v>70</v>
      </c>
      <c r="AR84" s="3" t="s">
        <v>56</v>
      </c>
      <c r="AS84" s="3" t="s">
        <v>64</v>
      </c>
      <c r="AT84" s="3" t="s">
        <v>70</v>
      </c>
      <c r="AU84" s="3" t="s">
        <v>54</v>
      </c>
      <c r="AV84" s="3" t="s">
        <v>54</v>
      </c>
      <c r="AW84" s="3" t="s">
        <v>64</v>
      </c>
      <c r="AX84" s="3" t="s">
        <v>88</v>
      </c>
      <c r="AY84" s="3" t="s">
        <v>59</v>
      </c>
      <c r="AZ84" s="3" t="s">
        <v>64</v>
      </c>
      <c r="BA84" s="3" t="s">
        <v>56</v>
      </c>
      <c r="BB84" s="3" t="s">
        <v>64</v>
      </c>
      <c r="BC84" s="3" t="s">
        <v>70</v>
      </c>
      <c r="BD84" s="3" t="s">
        <v>54</v>
      </c>
      <c r="BE84" s="3" t="s">
        <v>54</v>
      </c>
      <c r="BF84" s="3" t="s">
        <v>64</v>
      </c>
      <c r="BH84" s="3" t="s">
        <v>61</v>
      </c>
      <c r="BI84" s="3" t="s">
        <v>54</v>
      </c>
      <c r="BJ84" s="3" t="s">
        <v>56</v>
      </c>
      <c r="BK84" s="3" t="s">
        <v>54</v>
      </c>
      <c r="BL84" s="3" t="s">
        <v>70</v>
      </c>
      <c r="BM84" s="3" t="s">
        <v>70</v>
      </c>
      <c r="BN84" s="3" t="s">
        <v>56</v>
      </c>
      <c r="BO84" s="3" t="s">
        <v>54</v>
      </c>
    </row>
    <row r="85" spans="1:68" ht="40.799999999999997" x14ac:dyDescent="0.2">
      <c r="A85" s="3" t="s">
        <v>49</v>
      </c>
      <c r="B85" s="3" t="s">
        <v>49</v>
      </c>
      <c r="C85" s="3" t="s">
        <v>49</v>
      </c>
      <c r="E85" s="3" t="s">
        <v>180</v>
      </c>
      <c r="F85" s="3" t="s">
        <v>72</v>
      </c>
      <c r="O85" s="3" t="s">
        <v>73</v>
      </c>
      <c r="X85" s="3" t="s">
        <v>52</v>
      </c>
      <c r="AG85" s="3" t="s">
        <v>53</v>
      </c>
      <c r="AP85" s="3" t="s">
        <v>59</v>
      </c>
      <c r="AQ85" s="3" t="s">
        <v>56</v>
      </c>
      <c r="AR85" s="3" t="s">
        <v>55</v>
      </c>
      <c r="AS85" s="3" t="s">
        <v>64</v>
      </c>
      <c r="AT85" s="3" t="s">
        <v>64</v>
      </c>
      <c r="AU85" s="3" t="s">
        <v>64</v>
      </c>
      <c r="AV85" s="3" t="s">
        <v>70</v>
      </c>
      <c r="AW85" s="3" t="s">
        <v>70</v>
      </c>
      <c r="AY85" s="3" t="s">
        <v>59</v>
      </c>
      <c r="AZ85" s="3" t="s">
        <v>64</v>
      </c>
      <c r="BA85" s="3" t="s">
        <v>55</v>
      </c>
      <c r="BB85" s="3" t="s">
        <v>54</v>
      </c>
      <c r="BC85" s="3" t="s">
        <v>54</v>
      </c>
      <c r="BD85" s="3" t="s">
        <v>54</v>
      </c>
      <c r="BE85" s="3" t="s">
        <v>64</v>
      </c>
      <c r="BF85" s="3" t="s">
        <v>64</v>
      </c>
      <c r="BH85" s="3" t="s">
        <v>61</v>
      </c>
      <c r="BI85" s="3" t="s">
        <v>64</v>
      </c>
      <c r="BJ85" s="3" t="s">
        <v>55</v>
      </c>
      <c r="BK85" s="3" t="s">
        <v>54</v>
      </c>
      <c r="BL85" s="3" t="s">
        <v>54</v>
      </c>
      <c r="BM85" s="3" t="s">
        <v>54</v>
      </c>
      <c r="BN85" s="3" t="s">
        <v>64</v>
      </c>
      <c r="BO85" s="3" t="s">
        <v>64</v>
      </c>
    </row>
    <row r="86" spans="1:68" ht="112.2" x14ac:dyDescent="0.2">
      <c r="A86" s="3" t="s">
        <v>49</v>
      </c>
      <c r="B86" s="3" t="s">
        <v>49</v>
      </c>
      <c r="C86" s="2">
        <v>43110</v>
      </c>
      <c r="E86" s="3" t="s">
        <v>180</v>
      </c>
      <c r="F86" s="3" t="s">
        <v>72</v>
      </c>
      <c r="O86" s="3" t="s">
        <v>51</v>
      </c>
      <c r="P86" s="3" t="s">
        <v>70</v>
      </c>
      <c r="Q86" s="3" t="s">
        <v>55</v>
      </c>
      <c r="R86" s="3" t="s">
        <v>54</v>
      </c>
      <c r="S86" s="3" t="s">
        <v>64</v>
      </c>
      <c r="T86" s="3" t="s">
        <v>54</v>
      </c>
      <c r="U86" s="3" t="s">
        <v>56</v>
      </c>
      <c r="V86" s="3" t="s">
        <v>54</v>
      </c>
      <c r="W86" s="3" t="s">
        <v>89</v>
      </c>
      <c r="X86" s="3" t="s">
        <v>52</v>
      </c>
      <c r="AG86" s="3" t="s">
        <v>58</v>
      </c>
      <c r="AH86" s="3" t="s">
        <v>54</v>
      </c>
      <c r="AI86" s="3" t="s">
        <v>55</v>
      </c>
      <c r="AJ86" s="3" t="s">
        <v>54</v>
      </c>
      <c r="AK86" s="3" t="s">
        <v>64</v>
      </c>
      <c r="AL86" s="3" t="s">
        <v>55</v>
      </c>
      <c r="AM86" s="3" t="s">
        <v>55</v>
      </c>
      <c r="AN86" s="3" t="s">
        <v>54</v>
      </c>
      <c r="AP86" s="3" t="s">
        <v>59</v>
      </c>
      <c r="AQ86" s="3" t="s">
        <v>54</v>
      </c>
      <c r="AR86" s="3" t="s">
        <v>55</v>
      </c>
      <c r="AS86" s="3" t="s">
        <v>55</v>
      </c>
      <c r="AT86" s="3" t="s">
        <v>54</v>
      </c>
      <c r="AU86" s="3" t="s">
        <v>64</v>
      </c>
      <c r="AV86" s="3" t="s">
        <v>55</v>
      </c>
      <c r="AW86" s="3" t="s">
        <v>70</v>
      </c>
      <c r="AY86" s="3" t="s">
        <v>75</v>
      </c>
      <c r="BH86" s="3" t="s">
        <v>61</v>
      </c>
      <c r="BI86" s="3" t="s">
        <v>54</v>
      </c>
      <c r="BJ86" s="3" t="s">
        <v>55</v>
      </c>
      <c r="BK86" s="3" t="s">
        <v>54</v>
      </c>
      <c r="BL86" s="3" t="s">
        <v>54</v>
      </c>
      <c r="BM86" s="3" t="s">
        <v>54</v>
      </c>
      <c r="BN86" s="3" t="s">
        <v>55</v>
      </c>
      <c r="BO86" s="3" t="s">
        <v>54</v>
      </c>
      <c r="BP86" s="3" t="s">
        <v>90</v>
      </c>
    </row>
    <row r="87" spans="1:68" ht="40.799999999999997" x14ac:dyDescent="0.2">
      <c r="A87" s="2">
        <v>43110</v>
      </c>
      <c r="B87" s="2">
        <v>43110</v>
      </c>
      <c r="C87" s="2">
        <v>43110</v>
      </c>
      <c r="D87" s="3">
        <v>0</v>
      </c>
      <c r="E87" s="3" t="s">
        <v>180</v>
      </c>
      <c r="F87" s="3" t="s">
        <v>72</v>
      </c>
      <c r="O87" s="3" t="s">
        <v>73</v>
      </c>
      <c r="X87" s="3" t="s">
        <v>52</v>
      </c>
      <c r="AG87" s="3" t="s">
        <v>53</v>
      </c>
      <c r="AP87" s="3" t="s">
        <v>59</v>
      </c>
      <c r="AQ87" s="3" t="s">
        <v>54</v>
      </c>
      <c r="AR87" s="3" t="s">
        <v>55</v>
      </c>
      <c r="AS87" s="3" t="s">
        <v>70</v>
      </c>
      <c r="AT87" s="3" t="s">
        <v>56</v>
      </c>
      <c r="AU87" s="3" t="s">
        <v>55</v>
      </c>
      <c r="AV87" s="3" t="s">
        <v>55</v>
      </c>
      <c r="AW87" s="3" t="s">
        <v>55</v>
      </c>
      <c r="AY87" s="3" t="s">
        <v>59</v>
      </c>
      <c r="AZ87" s="3" t="s">
        <v>64</v>
      </c>
      <c r="BA87" s="3" t="s">
        <v>55</v>
      </c>
      <c r="BB87" s="3" t="s">
        <v>55</v>
      </c>
      <c r="BC87" s="3" t="s">
        <v>55</v>
      </c>
      <c r="BD87" s="3" t="s">
        <v>55</v>
      </c>
      <c r="BE87" s="3" t="s">
        <v>55</v>
      </c>
      <c r="BF87" s="3" t="s">
        <v>55</v>
      </c>
      <c r="BH87" s="3" t="s">
        <v>61</v>
      </c>
      <c r="BI87" s="3" t="s">
        <v>54</v>
      </c>
      <c r="BJ87" s="3" t="s">
        <v>55</v>
      </c>
      <c r="BK87" s="3" t="s">
        <v>54</v>
      </c>
      <c r="BL87" s="3" t="s">
        <v>54</v>
      </c>
      <c r="BM87" s="3" t="s">
        <v>55</v>
      </c>
      <c r="BN87" s="3" t="s">
        <v>55</v>
      </c>
      <c r="BO87" s="3" t="s">
        <v>55</v>
      </c>
    </row>
    <row r="88" spans="1:68" ht="122.4" x14ac:dyDescent="0.2">
      <c r="A88" s="3" t="s">
        <v>49</v>
      </c>
      <c r="B88" s="3" t="s">
        <v>49</v>
      </c>
      <c r="C88" s="3" t="s">
        <v>49</v>
      </c>
      <c r="D88" s="3" t="s">
        <v>49</v>
      </c>
      <c r="E88" s="3" t="s">
        <v>180</v>
      </c>
      <c r="F88" s="3" t="s">
        <v>72</v>
      </c>
      <c r="O88" s="3" t="s">
        <v>73</v>
      </c>
      <c r="X88" s="3" t="s">
        <v>52</v>
      </c>
      <c r="AG88" s="3" t="s">
        <v>53</v>
      </c>
      <c r="AP88" s="3" t="s">
        <v>59</v>
      </c>
      <c r="AQ88" s="3" t="s">
        <v>54</v>
      </c>
      <c r="AR88" s="3" t="s">
        <v>55</v>
      </c>
      <c r="AS88" s="3" t="s">
        <v>54</v>
      </c>
      <c r="AT88" s="3" t="s">
        <v>64</v>
      </c>
      <c r="AU88" s="3" t="s">
        <v>64</v>
      </c>
      <c r="AV88" s="3" t="s">
        <v>55</v>
      </c>
      <c r="AW88" s="3" t="s">
        <v>70</v>
      </c>
      <c r="AX88" s="3" t="s">
        <v>91</v>
      </c>
      <c r="AY88" s="3" t="s">
        <v>59</v>
      </c>
      <c r="AZ88" s="3" t="s">
        <v>54</v>
      </c>
      <c r="BA88" s="3" t="s">
        <v>55</v>
      </c>
      <c r="BB88" s="3" t="s">
        <v>54</v>
      </c>
      <c r="BC88" s="3" t="s">
        <v>54</v>
      </c>
      <c r="BD88" s="3" t="s">
        <v>64</v>
      </c>
      <c r="BE88" s="3" t="s">
        <v>55</v>
      </c>
      <c r="BF88" s="3" t="s">
        <v>70</v>
      </c>
      <c r="BG88" s="3" t="s">
        <v>92</v>
      </c>
      <c r="BH88" s="3" t="s">
        <v>61</v>
      </c>
      <c r="BI88" s="3" t="s">
        <v>54</v>
      </c>
      <c r="BJ88" s="3" t="s">
        <v>55</v>
      </c>
      <c r="BK88" s="3" t="s">
        <v>54</v>
      </c>
      <c r="BL88" s="3" t="s">
        <v>70</v>
      </c>
      <c r="BM88" s="3" t="s">
        <v>55</v>
      </c>
      <c r="BN88" s="3" t="s">
        <v>55</v>
      </c>
      <c r="BO88" s="3" t="s">
        <v>70</v>
      </c>
      <c r="BP88" s="3" t="s">
        <v>93</v>
      </c>
    </row>
    <row r="89" spans="1:68" ht="51" x14ac:dyDescent="0.2">
      <c r="A89" s="3" t="s">
        <v>49</v>
      </c>
      <c r="B89" s="3" t="s">
        <v>49</v>
      </c>
      <c r="C89" s="3" t="s">
        <v>49</v>
      </c>
      <c r="D89" s="3">
        <v>0</v>
      </c>
      <c r="E89" s="3" t="s">
        <v>180</v>
      </c>
      <c r="F89" s="3" t="s">
        <v>72</v>
      </c>
      <c r="O89" s="3" t="s">
        <v>73</v>
      </c>
      <c r="X89" s="3" t="s">
        <v>52</v>
      </c>
      <c r="AG89" s="3" t="s">
        <v>53</v>
      </c>
      <c r="AP89" s="3" t="s">
        <v>59</v>
      </c>
      <c r="AQ89" s="3" t="s">
        <v>54</v>
      </c>
      <c r="AR89" s="3" t="s">
        <v>55</v>
      </c>
      <c r="AS89" s="3" t="s">
        <v>55</v>
      </c>
      <c r="AT89" s="3" t="s">
        <v>55</v>
      </c>
      <c r="AU89" s="3" t="s">
        <v>55</v>
      </c>
      <c r="AV89" s="3" t="s">
        <v>55</v>
      </c>
      <c r="AW89" s="3" t="s">
        <v>55</v>
      </c>
      <c r="AX89" s="3" t="s">
        <v>94</v>
      </c>
      <c r="AY89" s="3" t="s">
        <v>95</v>
      </c>
      <c r="BH89" s="3" t="s">
        <v>61</v>
      </c>
      <c r="BI89" s="3" t="s">
        <v>54</v>
      </c>
      <c r="BJ89" s="3" t="s">
        <v>55</v>
      </c>
      <c r="BK89" s="3" t="s">
        <v>70</v>
      </c>
      <c r="BL89" s="3" t="s">
        <v>56</v>
      </c>
      <c r="BM89" s="3" t="s">
        <v>55</v>
      </c>
      <c r="BN89" s="3" t="s">
        <v>55</v>
      </c>
      <c r="BO89" s="3" t="s">
        <v>55</v>
      </c>
      <c r="BP89" s="3" t="s">
        <v>96</v>
      </c>
    </row>
    <row r="90" spans="1:68" ht="40.799999999999997" x14ac:dyDescent="0.2">
      <c r="A90" s="3" t="s">
        <v>49</v>
      </c>
      <c r="B90" s="3" t="s">
        <v>49</v>
      </c>
      <c r="C90" s="3" t="s">
        <v>49</v>
      </c>
      <c r="D90" s="3" t="s">
        <v>49</v>
      </c>
      <c r="E90" s="3" t="s">
        <v>180</v>
      </c>
      <c r="F90" s="3" t="s">
        <v>50</v>
      </c>
      <c r="G90" s="3" t="s">
        <v>54</v>
      </c>
      <c r="H90" s="3" t="s">
        <v>54</v>
      </c>
      <c r="I90" s="3" t="s">
        <v>55</v>
      </c>
      <c r="J90" s="3" t="s">
        <v>54</v>
      </c>
      <c r="K90" s="3" t="s">
        <v>70</v>
      </c>
      <c r="L90" s="3" t="s">
        <v>56</v>
      </c>
      <c r="M90" s="3" t="s">
        <v>55</v>
      </c>
      <c r="O90" s="3" t="s">
        <v>51</v>
      </c>
      <c r="P90" s="3" t="s">
        <v>64</v>
      </c>
      <c r="Q90" s="3" t="s">
        <v>55</v>
      </c>
      <c r="R90" s="3" t="s">
        <v>55</v>
      </c>
      <c r="S90" s="3" t="s">
        <v>64</v>
      </c>
      <c r="T90" s="3" t="s">
        <v>64</v>
      </c>
      <c r="U90" s="3" t="s">
        <v>70</v>
      </c>
      <c r="V90" s="3" t="s">
        <v>55</v>
      </c>
      <c r="X90" s="3" t="s">
        <v>52</v>
      </c>
      <c r="AG90" s="3" t="s">
        <v>58</v>
      </c>
      <c r="AH90" s="3" t="s">
        <v>54</v>
      </c>
      <c r="AI90" s="3" t="s">
        <v>55</v>
      </c>
      <c r="AJ90" s="3" t="s">
        <v>55</v>
      </c>
      <c r="AK90" s="3" t="s">
        <v>55</v>
      </c>
      <c r="AL90" s="3" t="s">
        <v>55</v>
      </c>
      <c r="AM90" s="3" t="s">
        <v>55</v>
      </c>
      <c r="AN90" s="3" t="s">
        <v>55</v>
      </c>
      <c r="AP90" s="3" t="s">
        <v>59</v>
      </c>
      <c r="AQ90" s="3" t="s">
        <v>54</v>
      </c>
      <c r="AR90" s="3" t="s">
        <v>55</v>
      </c>
      <c r="AS90" s="3" t="s">
        <v>55</v>
      </c>
      <c r="AT90" s="3" t="s">
        <v>55</v>
      </c>
      <c r="AU90" s="3" t="s">
        <v>55</v>
      </c>
      <c r="AV90" s="3" t="s">
        <v>55</v>
      </c>
      <c r="AW90" s="3" t="s">
        <v>55</v>
      </c>
      <c r="AY90" s="3" t="s">
        <v>95</v>
      </c>
      <c r="BH90" s="3" t="s">
        <v>61</v>
      </c>
      <c r="BI90" s="3" t="s">
        <v>54</v>
      </c>
      <c r="BJ90" s="3" t="s">
        <v>55</v>
      </c>
      <c r="BK90" s="3" t="s">
        <v>54</v>
      </c>
      <c r="BL90" s="3" t="s">
        <v>55</v>
      </c>
      <c r="BM90" s="3" t="s">
        <v>54</v>
      </c>
      <c r="BN90" s="3" t="s">
        <v>55</v>
      </c>
      <c r="BO90" s="3" t="s">
        <v>55</v>
      </c>
      <c r="BP90" s="3" t="s">
        <v>97</v>
      </c>
    </row>
    <row r="91" spans="1:68" ht="40.799999999999997" x14ac:dyDescent="0.2">
      <c r="A91" s="3" t="s">
        <v>49</v>
      </c>
      <c r="B91" s="3" t="s">
        <v>49</v>
      </c>
      <c r="C91" s="3" t="s">
        <v>49</v>
      </c>
      <c r="E91" s="3" t="s">
        <v>180</v>
      </c>
      <c r="F91" s="3" t="s">
        <v>72</v>
      </c>
      <c r="O91" s="3" t="s">
        <v>73</v>
      </c>
      <c r="X91" s="3" t="s">
        <v>52</v>
      </c>
      <c r="AG91" s="3" t="s">
        <v>58</v>
      </c>
      <c r="AH91" s="3" t="s">
        <v>54</v>
      </c>
      <c r="AI91" s="3" t="s">
        <v>55</v>
      </c>
      <c r="AJ91" s="3" t="s">
        <v>64</v>
      </c>
      <c r="AK91" s="3" t="s">
        <v>64</v>
      </c>
      <c r="AL91" s="3" t="s">
        <v>64</v>
      </c>
      <c r="AM91" s="3" t="s">
        <v>55</v>
      </c>
      <c r="AN91" s="3" t="s">
        <v>70</v>
      </c>
      <c r="AP91" s="3" t="s">
        <v>75</v>
      </c>
      <c r="AY91" s="3" t="s">
        <v>75</v>
      </c>
      <c r="BH91" s="3" t="s">
        <v>61</v>
      </c>
      <c r="BI91" s="3" t="s">
        <v>54</v>
      </c>
      <c r="BJ91" s="3" t="s">
        <v>64</v>
      </c>
      <c r="BK91" s="3" t="s">
        <v>54</v>
      </c>
      <c r="BL91" s="3" t="s">
        <v>54</v>
      </c>
      <c r="BM91" s="3" t="s">
        <v>64</v>
      </c>
      <c r="BN91" s="3" t="s">
        <v>55</v>
      </c>
      <c r="BO91" s="3" t="s">
        <v>64</v>
      </c>
    </row>
    <row r="92" spans="1:68" ht="40.799999999999997" x14ac:dyDescent="0.2">
      <c r="A92" s="3" t="s">
        <v>49</v>
      </c>
      <c r="B92" s="3" t="s">
        <v>49</v>
      </c>
      <c r="C92" s="3" t="s">
        <v>49</v>
      </c>
      <c r="D92" s="3" t="s">
        <v>49</v>
      </c>
      <c r="E92" s="3" t="s">
        <v>180</v>
      </c>
      <c r="F92" s="3" t="s">
        <v>50</v>
      </c>
      <c r="G92" s="3" t="s">
        <v>54</v>
      </c>
      <c r="H92" s="3" t="s">
        <v>54</v>
      </c>
      <c r="I92" s="3" t="s">
        <v>70</v>
      </c>
      <c r="J92" s="3" t="s">
        <v>56</v>
      </c>
      <c r="K92" s="3" t="s">
        <v>55</v>
      </c>
      <c r="L92" s="3" t="s">
        <v>55</v>
      </c>
      <c r="M92" s="3" t="s">
        <v>56</v>
      </c>
      <c r="O92" s="3" t="s">
        <v>51</v>
      </c>
      <c r="P92" s="3" t="s">
        <v>54</v>
      </c>
      <c r="Q92" s="3" t="s">
        <v>64</v>
      </c>
      <c r="R92" s="3" t="s">
        <v>56</v>
      </c>
      <c r="S92" s="3" t="s">
        <v>56</v>
      </c>
      <c r="T92" s="3" t="s">
        <v>55</v>
      </c>
      <c r="U92" s="3" t="s">
        <v>55</v>
      </c>
      <c r="V92" s="3" t="s">
        <v>56</v>
      </c>
      <c r="X92" s="3" t="s">
        <v>57</v>
      </c>
      <c r="Y92" s="3" t="s">
        <v>54</v>
      </c>
      <c r="Z92" s="3" t="s">
        <v>64</v>
      </c>
      <c r="AA92" s="3" t="s">
        <v>70</v>
      </c>
      <c r="AB92" s="3" t="s">
        <v>70</v>
      </c>
      <c r="AC92" s="3" t="s">
        <v>70</v>
      </c>
      <c r="AD92" s="3" t="s">
        <v>55</v>
      </c>
      <c r="AE92" s="3" t="s">
        <v>56</v>
      </c>
      <c r="AG92" s="3" t="s">
        <v>53</v>
      </c>
      <c r="AP92" s="3" t="s">
        <v>75</v>
      </c>
      <c r="AY92" s="3" t="s">
        <v>75</v>
      </c>
      <c r="BH92" s="3" t="s">
        <v>61</v>
      </c>
      <c r="BI92" s="3" t="s">
        <v>54</v>
      </c>
      <c r="BJ92" s="3" t="s">
        <v>55</v>
      </c>
      <c r="BK92" s="3" t="s">
        <v>56</v>
      </c>
      <c r="BL92" s="3" t="s">
        <v>70</v>
      </c>
      <c r="BM92" s="3" t="s">
        <v>56</v>
      </c>
      <c r="BN92" s="3" t="s">
        <v>55</v>
      </c>
      <c r="BO92" s="3" t="s">
        <v>56</v>
      </c>
    </row>
    <row r="94" spans="1:68" s="7" customFormat="1" x14ac:dyDescent="0.2"/>
    <row r="96" spans="1:68" ht="20.399999999999999" x14ac:dyDescent="0.2">
      <c r="E96" s="3" t="s">
        <v>107</v>
      </c>
      <c r="F96" s="3" t="s">
        <v>98</v>
      </c>
      <c r="G96" s="3" t="s">
        <v>116</v>
      </c>
      <c r="H96" s="3" t="s">
        <v>119</v>
      </c>
      <c r="I96" s="3" t="s">
        <v>122</v>
      </c>
      <c r="J96" s="3" t="s">
        <v>122</v>
      </c>
      <c r="K96" s="3" t="s">
        <v>122</v>
      </c>
      <c r="L96" s="3" t="s">
        <v>122</v>
      </c>
      <c r="M96" s="3" t="s">
        <v>122</v>
      </c>
      <c r="O96" s="3" t="s">
        <v>101</v>
      </c>
      <c r="P96" s="3" t="s">
        <v>122</v>
      </c>
      <c r="Q96" s="3" t="s">
        <v>122</v>
      </c>
      <c r="R96" s="3" t="s">
        <v>122</v>
      </c>
      <c r="S96" s="3" t="s">
        <v>122</v>
      </c>
      <c r="T96" s="3" t="s">
        <v>122</v>
      </c>
      <c r="U96" s="3" t="s">
        <v>122</v>
      </c>
      <c r="V96" s="3" t="s">
        <v>122</v>
      </c>
      <c r="X96" s="3" t="s">
        <v>105</v>
      </c>
      <c r="Y96" s="3" t="s">
        <v>122</v>
      </c>
      <c r="Z96" s="3" t="s">
        <v>122</v>
      </c>
      <c r="AA96" s="3" t="s">
        <v>122</v>
      </c>
      <c r="AB96" s="3" t="s">
        <v>122</v>
      </c>
      <c r="AC96" s="3" t="s">
        <v>122</v>
      </c>
      <c r="AD96" s="3" t="s">
        <v>122</v>
      </c>
      <c r="AE96" s="3" t="s">
        <v>122</v>
      </c>
      <c r="AG96" s="3" t="s">
        <v>108</v>
      </c>
      <c r="AH96" s="3" t="s">
        <v>122</v>
      </c>
      <c r="AI96" s="3" t="s">
        <v>122</v>
      </c>
      <c r="AJ96" s="3" t="s">
        <v>122</v>
      </c>
      <c r="AK96" s="3" t="s">
        <v>122</v>
      </c>
      <c r="AL96" s="3" t="s">
        <v>122</v>
      </c>
      <c r="AM96" s="3" t="s">
        <v>122</v>
      </c>
      <c r="AN96" s="3" t="s">
        <v>122</v>
      </c>
      <c r="AP96" s="3" t="s">
        <v>112</v>
      </c>
      <c r="AQ96" s="3" t="s">
        <v>122</v>
      </c>
      <c r="AR96" s="3" t="s">
        <v>122</v>
      </c>
      <c r="AS96" s="3" t="s">
        <v>122</v>
      </c>
      <c r="AT96" s="3" t="s">
        <v>122</v>
      </c>
      <c r="AU96" s="3" t="s">
        <v>122</v>
      </c>
      <c r="AV96" s="3" t="s">
        <v>122</v>
      </c>
      <c r="AW96" s="3" t="s">
        <v>122</v>
      </c>
      <c r="AY96" s="3" t="s">
        <v>169</v>
      </c>
      <c r="AZ96" s="3" t="s">
        <v>122</v>
      </c>
      <c r="BA96" s="3" t="s">
        <v>122</v>
      </c>
      <c r="BB96" s="3" t="s">
        <v>122</v>
      </c>
      <c r="BC96" s="3" t="s">
        <v>122</v>
      </c>
      <c r="BD96" s="3" t="s">
        <v>122</v>
      </c>
      <c r="BE96" s="3" t="s">
        <v>122</v>
      </c>
      <c r="BF96" s="3" t="s">
        <v>122</v>
      </c>
      <c r="BH96" s="3" t="s">
        <v>173</v>
      </c>
      <c r="BI96" s="3" t="s">
        <v>122</v>
      </c>
      <c r="BJ96" s="3" t="s">
        <v>122</v>
      </c>
      <c r="BK96" s="3" t="s">
        <v>122</v>
      </c>
      <c r="BL96" s="3" t="s">
        <v>122</v>
      </c>
      <c r="BM96" s="3" t="s">
        <v>122</v>
      </c>
      <c r="BN96" s="3" t="s">
        <v>122</v>
      </c>
      <c r="BO96" s="3" t="s">
        <v>122</v>
      </c>
    </row>
    <row r="97" spans="5:67" x14ac:dyDescent="0.2">
      <c r="E97" s="3">
        <f>COUNTBLANK(E2:E92)</f>
        <v>0</v>
      </c>
      <c r="F97" s="3">
        <f>COUNTIF(F2:F92,"*no, all*")</f>
        <v>42</v>
      </c>
      <c r="G97" s="3">
        <f>COUNTIF(G2:G92,"*extremely important*")</f>
        <v>28</v>
      </c>
      <c r="H97" s="3">
        <f t="shared" ref="H97:M97" si="0">COUNTIF(H2:H92,"*extremely important*")</f>
        <v>15</v>
      </c>
      <c r="I97" s="3">
        <f t="shared" si="0"/>
        <v>4</v>
      </c>
      <c r="J97" s="3">
        <f t="shared" si="0"/>
        <v>3</v>
      </c>
      <c r="K97" s="3">
        <f t="shared" si="0"/>
        <v>11</v>
      </c>
      <c r="L97" s="3">
        <f t="shared" si="0"/>
        <v>3</v>
      </c>
      <c r="M97" s="3">
        <f t="shared" si="0"/>
        <v>6</v>
      </c>
      <c r="O97" s="3">
        <f>COUNTIF(O2:O92,"*no, all*")</f>
        <v>36</v>
      </c>
      <c r="P97" s="3">
        <f>COUNTIF(P2:P92,"*extremely important*")</f>
        <v>35</v>
      </c>
      <c r="Q97" s="3">
        <f t="shared" ref="Q97:V97" si="1">COUNTIF(Q2:Q92,"*extremely important*")</f>
        <v>11</v>
      </c>
      <c r="R97" s="3">
        <f t="shared" si="1"/>
        <v>9</v>
      </c>
      <c r="S97" s="3">
        <f t="shared" si="1"/>
        <v>5</v>
      </c>
      <c r="T97" s="3">
        <f t="shared" si="1"/>
        <v>8</v>
      </c>
      <c r="U97" s="3">
        <f t="shared" si="1"/>
        <v>3</v>
      </c>
      <c r="V97" s="3">
        <f t="shared" si="1"/>
        <v>5</v>
      </c>
      <c r="X97" s="3">
        <f>COUNTIF(X2:X92,"*no, all*")</f>
        <v>61</v>
      </c>
      <c r="Y97" s="3">
        <f>COUNTIF(Y2:Y92,"*extremely important*")</f>
        <v>12</v>
      </c>
      <c r="Z97" s="3">
        <f t="shared" ref="Z97:AE97" si="2">COUNTIF(Z2:Z92,"*extremely important*")</f>
        <v>3</v>
      </c>
      <c r="AA97" s="3">
        <f t="shared" si="2"/>
        <v>3</v>
      </c>
      <c r="AB97" s="3">
        <f t="shared" si="2"/>
        <v>2</v>
      </c>
      <c r="AC97" s="3">
        <f t="shared" si="2"/>
        <v>4</v>
      </c>
      <c r="AD97" s="3">
        <f t="shared" si="2"/>
        <v>1</v>
      </c>
      <c r="AE97" s="3">
        <f t="shared" si="2"/>
        <v>1</v>
      </c>
      <c r="AG97" s="3">
        <f>COUNTIF(AG2:AG92,"*no, all*")</f>
        <v>5</v>
      </c>
      <c r="AH97" s="3">
        <f>COUNTIF(AH2:AH92,"*extremely important*")</f>
        <v>12</v>
      </c>
      <c r="AI97" s="3">
        <f t="shared" ref="AI97:AN97" si="3">COUNTIF(AI2:AI92,"*extremely important*")</f>
        <v>0</v>
      </c>
      <c r="AJ97" s="3">
        <f t="shared" si="3"/>
        <v>2</v>
      </c>
      <c r="AK97" s="3">
        <f t="shared" si="3"/>
        <v>0</v>
      </c>
      <c r="AL97" s="3">
        <f t="shared" si="3"/>
        <v>0</v>
      </c>
      <c r="AM97" s="3">
        <f t="shared" si="3"/>
        <v>1</v>
      </c>
      <c r="AN97" s="3">
        <f t="shared" si="3"/>
        <v>1</v>
      </c>
      <c r="AP97" s="3">
        <f>COUNTIF(AP2:AP92,"*no, all*")</f>
        <v>26</v>
      </c>
      <c r="AQ97" s="3">
        <f>COUNTIF(AQ2:AQ92,"*extremely important*")</f>
        <v>42</v>
      </c>
      <c r="AR97" s="3">
        <f t="shared" ref="AR97:AW97" si="4">COUNTIF(AR2:AR92,"*extremely important*")</f>
        <v>1</v>
      </c>
      <c r="AS97" s="3">
        <f t="shared" si="4"/>
        <v>6</v>
      </c>
      <c r="AT97" s="3">
        <f t="shared" si="4"/>
        <v>6</v>
      </c>
      <c r="AU97" s="3">
        <f t="shared" si="4"/>
        <v>4</v>
      </c>
      <c r="AV97" s="3">
        <f t="shared" si="4"/>
        <v>1</v>
      </c>
      <c r="AW97" s="3">
        <f t="shared" si="4"/>
        <v>2</v>
      </c>
      <c r="AY97" s="3">
        <f>COUNTIF(AY2:AY92,"*no, all*")</f>
        <v>26</v>
      </c>
      <c r="AZ97" s="3">
        <f>COUNTIF(AZ2:AZ92,"*extremely important*")</f>
        <v>27</v>
      </c>
      <c r="BA97" s="3">
        <f t="shared" ref="BA97:BF97" si="5">COUNTIF(BA2:BA92,"*extremely important*")</f>
        <v>1</v>
      </c>
      <c r="BB97" s="3">
        <f t="shared" si="5"/>
        <v>7</v>
      </c>
      <c r="BC97" s="3">
        <f t="shared" si="5"/>
        <v>4</v>
      </c>
      <c r="BD97" s="3">
        <f t="shared" si="5"/>
        <v>5</v>
      </c>
      <c r="BE97" s="3">
        <f t="shared" si="5"/>
        <v>1</v>
      </c>
      <c r="BF97" s="3">
        <f t="shared" si="5"/>
        <v>1</v>
      </c>
      <c r="BH97" s="3">
        <f>COUNTIF(BH2:BH92,"*no, all*")</f>
        <v>2</v>
      </c>
      <c r="BI97" s="3">
        <f>COUNTIF(BI2:BI92,"*extremely important*")</f>
        <v>65</v>
      </c>
      <c r="BJ97" s="3">
        <f t="shared" ref="BJ97:BO97" si="6">COUNTIF(BJ2:BJ92,"*extremely important*")</f>
        <v>7</v>
      </c>
      <c r="BK97" s="3">
        <f t="shared" si="6"/>
        <v>40</v>
      </c>
      <c r="BL97" s="3">
        <f t="shared" si="6"/>
        <v>24</v>
      </c>
      <c r="BM97" s="3">
        <f t="shared" si="6"/>
        <v>13</v>
      </c>
      <c r="BN97" s="3">
        <f t="shared" si="6"/>
        <v>4</v>
      </c>
      <c r="BO97" s="3">
        <f t="shared" si="6"/>
        <v>15</v>
      </c>
    </row>
    <row r="98" spans="5:67" x14ac:dyDescent="0.2">
      <c r="F98" s="3">
        <f>F97/91</f>
        <v>0.46153846153846156</v>
      </c>
      <c r="G98" s="3">
        <f>G97/47</f>
        <v>0.5957446808510638</v>
      </c>
      <c r="H98" s="3">
        <f t="shared" ref="H98:M98" si="7">H97/47</f>
        <v>0.31914893617021278</v>
      </c>
      <c r="I98" s="3">
        <f t="shared" si="7"/>
        <v>8.5106382978723402E-2</v>
      </c>
      <c r="J98" s="3">
        <f t="shared" si="7"/>
        <v>6.3829787234042548E-2</v>
      </c>
      <c r="K98" s="3">
        <f t="shared" si="7"/>
        <v>0.23404255319148937</v>
      </c>
      <c r="L98" s="3">
        <f t="shared" si="7"/>
        <v>6.3829787234042548E-2</v>
      </c>
      <c r="M98" s="3">
        <f t="shared" si="7"/>
        <v>0.1276595744680851</v>
      </c>
      <c r="O98" s="3">
        <f>O97/89</f>
        <v>0.4044943820224719</v>
      </c>
      <c r="P98" s="3">
        <f>P97/P111</f>
        <v>0.7</v>
      </c>
      <c r="Q98" s="3">
        <f t="shared" ref="Q98:V98" si="8">Q97/Q111</f>
        <v>0.22448979591836735</v>
      </c>
      <c r="R98" s="3">
        <f t="shared" si="8"/>
        <v>0.18</v>
      </c>
      <c r="S98" s="3">
        <f t="shared" si="8"/>
        <v>0.10204081632653061</v>
      </c>
      <c r="T98" s="3">
        <f t="shared" si="8"/>
        <v>0.16326530612244897</v>
      </c>
      <c r="U98" s="3">
        <f t="shared" si="8"/>
        <v>0.06</v>
      </c>
      <c r="V98" s="3">
        <f t="shared" si="8"/>
        <v>0.10204081632653061</v>
      </c>
      <c r="X98" s="3">
        <f>X97/87</f>
        <v>0.70114942528735635</v>
      </c>
      <c r="Y98" s="3">
        <f>Y97/Y111</f>
        <v>0.48</v>
      </c>
      <c r="Z98" s="3">
        <f t="shared" ref="Z98:AE98" si="9">Z97/Z111</f>
        <v>0.12</v>
      </c>
      <c r="AA98" s="3">
        <f t="shared" si="9"/>
        <v>0.12</v>
      </c>
      <c r="AB98" s="3">
        <f t="shared" si="9"/>
        <v>0.08</v>
      </c>
      <c r="AC98" s="3">
        <f t="shared" si="9"/>
        <v>0.16</v>
      </c>
      <c r="AD98" s="3">
        <f t="shared" si="9"/>
        <v>0.04</v>
      </c>
      <c r="AE98" s="3">
        <f t="shared" si="9"/>
        <v>0.04</v>
      </c>
      <c r="AG98" s="3">
        <f>AG97/85</f>
        <v>5.8823529411764705E-2</v>
      </c>
      <c r="AH98" s="3">
        <f>AH97/AH111</f>
        <v>0.63157894736842102</v>
      </c>
      <c r="AI98" s="3">
        <f t="shared" ref="AI98:AN98" si="10">AI97/AI111</f>
        <v>0</v>
      </c>
      <c r="AJ98" s="3">
        <f t="shared" si="10"/>
        <v>0.10526315789473684</v>
      </c>
      <c r="AK98" s="3">
        <f t="shared" si="10"/>
        <v>0</v>
      </c>
      <c r="AL98" s="3">
        <f t="shared" si="10"/>
        <v>0</v>
      </c>
      <c r="AM98" s="3">
        <f t="shared" si="10"/>
        <v>5.2631578947368418E-2</v>
      </c>
      <c r="AN98" s="3">
        <f t="shared" si="10"/>
        <v>5.2631578947368418E-2</v>
      </c>
      <c r="AP98" s="3">
        <f>AP97/85</f>
        <v>0.30588235294117649</v>
      </c>
      <c r="AQ98" s="3">
        <f>AQ97/AQ111</f>
        <v>0.75</v>
      </c>
      <c r="AR98" s="3">
        <f t="shared" ref="AR98:AW98" si="11">AR97/AR111</f>
        <v>1.8181818181818181E-2</v>
      </c>
      <c r="AS98" s="3">
        <f t="shared" si="11"/>
        <v>0.10909090909090909</v>
      </c>
      <c r="AT98" s="3">
        <f t="shared" si="11"/>
        <v>0.10909090909090909</v>
      </c>
      <c r="AU98" s="3">
        <f t="shared" si="11"/>
        <v>7.2727272727272724E-2</v>
      </c>
      <c r="AV98" s="3">
        <f t="shared" si="11"/>
        <v>1.8181818181818181E-2</v>
      </c>
      <c r="AW98" s="3">
        <f t="shared" si="11"/>
        <v>3.6363636363636362E-2</v>
      </c>
      <c r="AY98" s="3">
        <f>AY97/79</f>
        <v>0.32911392405063289</v>
      </c>
      <c r="AZ98" s="3">
        <f>AZ97/AZ111</f>
        <v>0.75</v>
      </c>
      <c r="BA98" s="3">
        <f t="shared" ref="BA98:BF98" si="12">BA97/BA111</f>
        <v>2.8571428571428571E-2</v>
      </c>
      <c r="BB98" s="3">
        <f t="shared" si="12"/>
        <v>0.19444444444444445</v>
      </c>
      <c r="BC98" s="3">
        <f t="shared" si="12"/>
        <v>0.1111111111111111</v>
      </c>
      <c r="BD98" s="3">
        <f t="shared" si="12"/>
        <v>0.14285714285714285</v>
      </c>
      <c r="BE98" s="3">
        <f t="shared" si="12"/>
        <v>2.8571428571428571E-2</v>
      </c>
      <c r="BF98" s="3">
        <f t="shared" si="12"/>
        <v>2.8571428571428571E-2</v>
      </c>
      <c r="BH98" s="3">
        <f>BH97/85</f>
        <v>2.3529411764705882E-2</v>
      </c>
      <c r="BI98" s="3">
        <f>BI97/BI111</f>
        <v>0.8441558441558441</v>
      </c>
      <c r="BJ98" s="3">
        <f t="shared" ref="BJ98:BO98" si="13">BJ97/BJ111</f>
        <v>9.2105263157894732E-2</v>
      </c>
      <c r="BK98" s="3">
        <f t="shared" si="13"/>
        <v>0.51948051948051943</v>
      </c>
      <c r="BL98" s="3">
        <f t="shared" si="13"/>
        <v>0.31168831168831168</v>
      </c>
      <c r="BM98" s="3">
        <f t="shared" si="13"/>
        <v>0.17105263157894737</v>
      </c>
      <c r="BN98" s="3">
        <f t="shared" si="13"/>
        <v>5.2631578947368418E-2</v>
      </c>
      <c r="BO98" s="3">
        <f t="shared" si="13"/>
        <v>0.19736842105263158</v>
      </c>
    </row>
    <row r="100" spans="5:67" ht="20.399999999999999" x14ac:dyDescent="0.2">
      <c r="F100" s="3" t="s">
        <v>99</v>
      </c>
      <c r="G100" s="3" t="s">
        <v>117</v>
      </c>
      <c r="H100" s="3" t="s">
        <v>120</v>
      </c>
      <c r="I100" s="3" t="s">
        <v>179</v>
      </c>
      <c r="J100" s="3" t="s">
        <v>179</v>
      </c>
      <c r="K100" s="3" t="s">
        <v>179</v>
      </c>
      <c r="L100" s="3" t="s">
        <v>179</v>
      </c>
      <c r="M100" s="3" t="s">
        <v>179</v>
      </c>
      <c r="O100" s="3" t="s">
        <v>102</v>
      </c>
      <c r="P100" s="3" t="s">
        <v>64</v>
      </c>
      <c r="Q100" s="3" t="s">
        <v>64</v>
      </c>
      <c r="R100" s="3" t="s">
        <v>64</v>
      </c>
      <c r="S100" s="3" t="s">
        <v>64</v>
      </c>
      <c r="T100" s="3" t="s">
        <v>64</v>
      </c>
      <c r="U100" s="3" t="s">
        <v>64</v>
      </c>
      <c r="V100" s="3" t="s">
        <v>64</v>
      </c>
      <c r="X100" s="3" t="s">
        <v>104</v>
      </c>
      <c r="Y100" s="3" t="s">
        <v>64</v>
      </c>
      <c r="Z100" s="3" t="s">
        <v>64</v>
      </c>
      <c r="AA100" s="3" t="s">
        <v>64</v>
      </c>
      <c r="AB100" s="3" t="s">
        <v>64</v>
      </c>
      <c r="AC100" s="3" t="s">
        <v>64</v>
      </c>
      <c r="AD100" s="3" t="s">
        <v>64</v>
      </c>
      <c r="AE100" s="3" t="s">
        <v>64</v>
      </c>
      <c r="AG100" s="3" t="s">
        <v>109</v>
      </c>
      <c r="AH100" s="3" t="s">
        <v>64</v>
      </c>
      <c r="AI100" s="3" t="s">
        <v>64</v>
      </c>
      <c r="AJ100" s="3" t="s">
        <v>64</v>
      </c>
      <c r="AK100" s="3" t="s">
        <v>64</v>
      </c>
      <c r="AL100" s="3" t="s">
        <v>64</v>
      </c>
      <c r="AM100" s="3" t="s">
        <v>64</v>
      </c>
      <c r="AN100" s="3" t="s">
        <v>64</v>
      </c>
      <c r="AP100" s="3" t="s">
        <v>113</v>
      </c>
      <c r="AQ100" s="3" t="s">
        <v>64</v>
      </c>
      <c r="AR100" s="3" t="s">
        <v>64</v>
      </c>
      <c r="AS100" s="3" t="s">
        <v>64</v>
      </c>
      <c r="AT100" s="3" t="s">
        <v>64</v>
      </c>
      <c r="AU100" s="3" t="s">
        <v>64</v>
      </c>
      <c r="AV100" s="3" t="s">
        <v>64</v>
      </c>
      <c r="AW100" s="3" t="s">
        <v>64</v>
      </c>
      <c r="AY100" s="3" t="s">
        <v>170</v>
      </c>
      <c r="AZ100" s="3" t="s">
        <v>64</v>
      </c>
      <c r="BA100" s="3" t="s">
        <v>64</v>
      </c>
      <c r="BB100" s="3" t="s">
        <v>64</v>
      </c>
      <c r="BC100" s="3" t="s">
        <v>64</v>
      </c>
      <c r="BD100" s="3" t="s">
        <v>64</v>
      </c>
      <c r="BE100" s="3" t="s">
        <v>64</v>
      </c>
      <c r="BF100" s="3" t="s">
        <v>64</v>
      </c>
      <c r="BH100" s="3" t="s">
        <v>174</v>
      </c>
      <c r="BI100" s="3" t="s">
        <v>64</v>
      </c>
      <c r="BJ100" s="3" t="s">
        <v>64</v>
      </c>
      <c r="BK100" s="3" t="s">
        <v>64</v>
      </c>
      <c r="BL100" s="3" t="s">
        <v>64</v>
      </c>
      <c r="BM100" s="3" t="s">
        <v>64</v>
      </c>
      <c r="BN100" s="3" t="s">
        <v>64</v>
      </c>
      <c r="BO100" s="3" t="s">
        <v>64</v>
      </c>
    </row>
    <row r="101" spans="5:67" x14ac:dyDescent="0.2">
      <c r="F101" s="3">
        <f>COUNTIF(F2:F92,"*yes, residents must meet*")</f>
        <v>49</v>
      </c>
      <c r="G101" s="3">
        <f>COUNTIF(G2:G92,"*very important*")</f>
        <v>10</v>
      </c>
      <c r="H101" s="3">
        <f t="shared" ref="H101:M101" si="14">COUNTIF(H2:H92,"*very important*")</f>
        <v>10</v>
      </c>
      <c r="I101" s="3">
        <f t="shared" si="14"/>
        <v>6</v>
      </c>
      <c r="J101" s="3">
        <f t="shared" si="14"/>
        <v>4</v>
      </c>
      <c r="K101" s="3">
        <f t="shared" si="14"/>
        <v>14</v>
      </c>
      <c r="L101" s="3">
        <f t="shared" si="14"/>
        <v>6</v>
      </c>
      <c r="M101" s="3">
        <f t="shared" si="14"/>
        <v>6</v>
      </c>
      <c r="O101" s="3">
        <f>COUNTIF(O2:O92,"*yes, residents must meet*")</f>
        <v>53</v>
      </c>
      <c r="P101" s="3">
        <f>COUNTIF(P2:P92,"*very important*")</f>
        <v>12</v>
      </c>
      <c r="Q101" s="3">
        <f t="shared" ref="Q101:V101" si="15">COUNTIF(Q2:Q92,"*very important*")</f>
        <v>12</v>
      </c>
      <c r="R101" s="3">
        <f t="shared" si="15"/>
        <v>8</v>
      </c>
      <c r="S101" s="3">
        <f t="shared" si="15"/>
        <v>10</v>
      </c>
      <c r="T101" s="3">
        <f t="shared" si="15"/>
        <v>7</v>
      </c>
      <c r="U101" s="3">
        <f t="shared" si="15"/>
        <v>6</v>
      </c>
      <c r="V101" s="3">
        <f t="shared" si="15"/>
        <v>6</v>
      </c>
      <c r="X101" s="3">
        <f>COUNTIF(X2:X92,"*yes, residents must meet*")</f>
        <v>26</v>
      </c>
      <c r="Y101" s="3">
        <f>COUNTIF(Y2:Y92,"*very important*")</f>
        <v>10</v>
      </c>
      <c r="Z101" s="3">
        <f t="shared" ref="Z101:AE101" si="16">COUNTIF(Z2:Z92,"*very important*")</f>
        <v>6</v>
      </c>
      <c r="AA101" s="3">
        <f t="shared" si="16"/>
        <v>4</v>
      </c>
      <c r="AB101" s="3">
        <f t="shared" si="16"/>
        <v>5</v>
      </c>
      <c r="AC101" s="3">
        <f t="shared" si="16"/>
        <v>3</v>
      </c>
      <c r="AD101" s="3">
        <f t="shared" si="16"/>
        <v>3</v>
      </c>
      <c r="AE101" s="3">
        <f t="shared" si="16"/>
        <v>1</v>
      </c>
      <c r="AG101" s="3">
        <f>COUNTIF(AG2:AG92,"*yes, residents must meet*")</f>
        <v>19</v>
      </c>
      <c r="AH101" s="3">
        <f>COUNTIF(AH2:AH92,"*very important*")</f>
        <v>7</v>
      </c>
      <c r="AI101" s="3">
        <f t="shared" ref="AI101:AN101" si="17">COUNTIF(AI2:AI92,"*very important*")</f>
        <v>1</v>
      </c>
      <c r="AJ101" s="3">
        <f t="shared" si="17"/>
        <v>4</v>
      </c>
      <c r="AK101" s="3">
        <f t="shared" si="17"/>
        <v>5</v>
      </c>
      <c r="AL101" s="3">
        <f t="shared" si="17"/>
        <v>2</v>
      </c>
      <c r="AM101" s="3">
        <f t="shared" si="17"/>
        <v>1</v>
      </c>
      <c r="AN101" s="3">
        <f t="shared" si="17"/>
        <v>0</v>
      </c>
      <c r="AP101" s="3">
        <f>COUNTIF(AP2:AP92,"*yes, residents must meet*")</f>
        <v>56</v>
      </c>
      <c r="AQ101" s="3">
        <f>COUNTIF(AQ2:AQ92,"*very important*")</f>
        <v>10</v>
      </c>
      <c r="AR101" s="3">
        <f t="shared" ref="AR101:AW101" si="18">COUNTIF(AR2:AR92,"*very important*")</f>
        <v>4</v>
      </c>
      <c r="AS101" s="3">
        <f t="shared" si="18"/>
        <v>11</v>
      </c>
      <c r="AT101" s="3">
        <f t="shared" si="18"/>
        <v>11</v>
      </c>
      <c r="AU101" s="3">
        <f t="shared" si="18"/>
        <v>6</v>
      </c>
      <c r="AV101" s="3">
        <f t="shared" si="18"/>
        <v>0</v>
      </c>
      <c r="AW101" s="3">
        <f t="shared" si="18"/>
        <v>4</v>
      </c>
      <c r="AY101" s="3">
        <f>COUNTIF(AY2:AY92,"*yes, residents must meet*")</f>
        <v>36</v>
      </c>
      <c r="AZ101" s="3">
        <f>COUNTIF(AZ2:AZ92,"*very important*")</f>
        <v>9</v>
      </c>
      <c r="BA101" s="3">
        <f t="shared" ref="BA101:BF101" si="19">COUNTIF(BA2:BA92,"*very important*")</f>
        <v>3</v>
      </c>
      <c r="BB101" s="3">
        <f t="shared" si="19"/>
        <v>13</v>
      </c>
      <c r="BC101" s="3">
        <f t="shared" si="19"/>
        <v>11</v>
      </c>
      <c r="BD101" s="3">
        <f t="shared" si="19"/>
        <v>6</v>
      </c>
      <c r="BE101" s="3">
        <f t="shared" si="19"/>
        <v>3</v>
      </c>
      <c r="BF101" s="3">
        <f t="shared" si="19"/>
        <v>4</v>
      </c>
      <c r="BH101" s="3">
        <f>COUNTIF(BH2:BH92,"*yes, residents must meet*")</f>
        <v>77</v>
      </c>
      <c r="BI101" s="3">
        <f>COUNTIF(BI2:BI92,"*very important*")</f>
        <v>12</v>
      </c>
      <c r="BJ101" s="3">
        <f t="shared" ref="BJ101:BO101" si="20">COUNTIF(BJ2:BJ92,"*very important*")</f>
        <v>7</v>
      </c>
      <c r="BK101" s="3">
        <f t="shared" si="20"/>
        <v>15</v>
      </c>
      <c r="BL101" s="3">
        <f t="shared" si="20"/>
        <v>21</v>
      </c>
      <c r="BM101" s="3">
        <f t="shared" si="20"/>
        <v>12</v>
      </c>
      <c r="BN101" s="3">
        <f t="shared" si="20"/>
        <v>6</v>
      </c>
      <c r="BO101" s="3">
        <f t="shared" si="20"/>
        <v>21</v>
      </c>
    </row>
    <row r="102" spans="5:67" x14ac:dyDescent="0.2">
      <c r="F102" s="3">
        <f>F101/91</f>
        <v>0.53846153846153844</v>
      </c>
      <c r="G102" s="3">
        <f>G101/47</f>
        <v>0.21276595744680851</v>
      </c>
      <c r="H102" s="3">
        <f t="shared" ref="H102:M102" si="21">H101/47</f>
        <v>0.21276595744680851</v>
      </c>
      <c r="I102" s="3">
        <f t="shared" si="21"/>
        <v>0.1276595744680851</v>
      </c>
      <c r="J102" s="3">
        <f t="shared" si="21"/>
        <v>8.5106382978723402E-2</v>
      </c>
      <c r="K102" s="3">
        <f t="shared" si="21"/>
        <v>0.2978723404255319</v>
      </c>
      <c r="L102" s="3">
        <f t="shared" si="21"/>
        <v>0.1276595744680851</v>
      </c>
      <c r="M102" s="3">
        <f t="shared" si="21"/>
        <v>0.1276595744680851</v>
      </c>
      <c r="O102" s="3">
        <f>O101/89</f>
        <v>0.5955056179775281</v>
      </c>
      <c r="P102" s="3">
        <f>P101/P111</f>
        <v>0.24</v>
      </c>
      <c r="Q102" s="3">
        <f t="shared" ref="Q102:V102" si="22">Q101/Q111</f>
        <v>0.24489795918367346</v>
      </c>
      <c r="R102" s="3">
        <f t="shared" si="22"/>
        <v>0.16</v>
      </c>
      <c r="S102" s="3">
        <f t="shared" si="22"/>
        <v>0.20408163265306123</v>
      </c>
      <c r="T102" s="3">
        <f t="shared" si="22"/>
        <v>0.14285714285714285</v>
      </c>
      <c r="U102" s="3">
        <f t="shared" si="22"/>
        <v>0.12</v>
      </c>
      <c r="V102" s="3">
        <f t="shared" si="22"/>
        <v>0.12244897959183673</v>
      </c>
      <c r="X102" s="3">
        <f>X101/87</f>
        <v>0.2988505747126437</v>
      </c>
      <c r="Y102" s="3">
        <f>Y101/Y111</f>
        <v>0.4</v>
      </c>
      <c r="Z102" s="3">
        <f t="shared" ref="Z102:AE102" si="23">Z101/Z111</f>
        <v>0.24</v>
      </c>
      <c r="AA102" s="3">
        <f t="shared" si="23"/>
        <v>0.16</v>
      </c>
      <c r="AB102" s="3">
        <f t="shared" si="23"/>
        <v>0.2</v>
      </c>
      <c r="AC102" s="3">
        <f t="shared" si="23"/>
        <v>0.12</v>
      </c>
      <c r="AD102" s="3">
        <f t="shared" si="23"/>
        <v>0.12</v>
      </c>
      <c r="AE102" s="3">
        <f t="shared" si="23"/>
        <v>0.04</v>
      </c>
      <c r="AG102" s="3">
        <f>AG101/85</f>
        <v>0.22352941176470589</v>
      </c>
      <c r="AH102" s="3">
        <f>AH101/AH111</f>
        <v>0.36842105263157893</v>
      </c>
      <c r="AI102" s="3">
        <f t="shared" ref="AI102:AN102" si="24">AI101/AI111</f>
        <v>5.2631578947368418E-2</v>
      </c>
      <c r="AJ102" s="3">
        <f t="shared" si="24"/>
        <v>0.21052631578947367</v>
      </c>
      <c r="AK102" s="3">
        <f t="shared" si="24"/>
        <v>0.26315789473684209</v>
      </c>
      <c r="AL102" s="3">
        <f t="shared" si="24"/>
        <v>0.10526315789473684</v>
      </c>
      <c r="AM102" s="3">
        <f t="shared" si="24"/>
        <v>5.2631578947368418E-2</v>
      </c>
      <c r="AN102" s="3">
        <f t="shared" si="24"/>
        <v>0</v>
      </c>
      <c r="AP102" s="3">
        <f>AP101/85</f>
        <v>0.6588235294117647</v>
      </c>
      <c r="AQ102" s="3">
        <f>AQ101/AQ111</f>
        <v>0.17857142857142858</v>
      </c>
      <c r="AR102" s="3">
        <f t="shared" ref="AR102:AW102" si="25">AR101/AR111</f>
        <v>7.2727272727272724E-2</v>
      </c>
      <c r="AS102" s="3">
        <f t="shared" si="25"/>
        <v>0.2</v>
      </c>
      <c r="AT102" s="3">
        <f t="shared" si="25"/>
        <v>0.2</v>
      </c>
      <c r="AU102" s="3">
        <f t="shared" si="25"/>
        <v>0.10909090909090909</v>
      </c>
      <c r="AV102" s="3">
        <f t="shared" si="25"/>
        <v>0</v>
      </c>
      <c r="AW102" s="3">
        <f t="shared" si="25"/>
        <v>7.2727272727272724E-2</v>
      </c>
      <c r="AY102" s="3">
        <f>AY101/79</f>
        <v>0.45569620253164556</v>
      </c>
      <c r="AZ102" s="3">
        <f>AZ101/AZ111</f>
        <v>0.25</v>
      </c>
      <c r="BA102" s="3">
        <f t="shared" ref="BA102:BF102" si="26">BA101/BA111</f>
        <v>8.5714285714285715E-2</v>
      </c>
      <c r="BB102" s="3">
        <f t="shared" si="26"/>
        <v>0.3611111111111111</v>
      </c>
      <c r="BC102" s="3">
        <f t="shared" si="26"/>
        <v>0.30555555555555558</v>
      </c>
      <c r="BD102" s="3">
        <f t="shared" si="26"/>
        <v>0.17142857142857143</v>
      </c>
      <c r="BE102" s="3">
        <f t="shared" si="26"/>
        <v>8.5714285714285715E-2</v>
      </c>
      <c r="BF102" s="3">
        <f t="shared" si="26"/>
        <v>0.11428571428571428</v>
      </c>
      <c r="BH102" s="3">
        <f>BH101/85</f>
        <v>0.90588235294117647</v>
      </c>
      <c r="BI102" s="3">
        <f>BI101/BI111</f>
        <v>0.15584415584415584</v>
      </c>
      <c r="BJ102" s="3">
        <f t="shared" ref="BJ102:BO102" si="27">BJ101/BJ111</f>
        <v>9.2105263157894732E-2</v>
      </c>
      <c r="BK102" s="3">
        <f t="shared" si="27"/>
        <v>0.19480519480519481</v>
      </c>
      <c r="BL102" s="3">
        <f t="shared" si="27"/>
        <v>0.27272727272727271</v>
      </c>
      <c r="BM102" s="3">
        <f t="shared" si="27"/>
        <v>0.15789473684210525</v>
      </c>
      <c r="BN102" s="3">
        <f t="shared" si="27"/>
        <v>7.8947368421052627E-2</v>
      </c>
      <c r="BO102" s="3">
        <f t="shared" si="27"/>
        <v>0.27631578947368424</v>
      </c>
    </row>
    <row r="104" spans="5:67" ht="30.6" x14ac:dyDescent="0.2">
      <c r="F104" s="3" t="s">
        <v>100</v>
      </c>
      <c r="G104" s="3" t="s">
        <v>118</v>
      </c>
      <c r="H104" s="3" t="s">
        <v>121</v>
      </c>
      <c r="I104" s="3" t="s">
        <v>123</v>
      </c>
      <c r="J104" s="3" t="s">
        <v>123</v>
      </c>
      <c r="K104" s="3" t="s">
        <v>123</v>
      </c>
      <c r="L104" s="3" t="s">
        <v>123</v>
      </c>
      <c r="M104" s="3" t="s">
        <v>123</v>
      </c>
      <c r="O104" s="3" t="s">
        <v>103</v>
      </c>
      <c r="P104" s="3" t="s">
        <v>123</v>
      </c>
      <c r="Q104" s="3" t="s">
        <v>123</v>
      </c>
      <c r="R104" s="3" t="s">
        <v>123</v>
      </c>
      <c r="S104" s="3" t="s">
        <v>123</v>
      </c>
      <c r="T104" s="3" t="s">
        <v>123</v>
      </c>
      <c r="U104" s="3" t="s">
        <v>123</v>
      </c>
      <c r="V104" s="3" t="s">
        <v>123</v>
      </c>
      <c r="X104" s="3" t="s">
        <v>106</v>
      </c>
      <c r="Y104" s="3" t="s">
        <v>123</v>
      </c>
      <c r="Z104" s="3" t="s">
        <v>123</v>
      </c>
      <c r="AA104" s="3" t="s">
        <v>123</v>
      </c>
      <c r="AB104" s="3" t="s">
        <v>123</v>
      </c>
      <c r="AC104" s="3" t="s">
        <v>123</v>
      </c>
      <c r="AD104" s="3" t="s">
        <v>123</v>
      </c>
      <c r="AE104" s="3" t="s">
        <v>123</v>
      </c>
      <c r="AG104" s="3" t="s">
        <v>110</v>
      </c>
      <c r="AH104" s="3" t="s">
        <v>123</v>
      </c>
      <c r="AI104" s="3" t="s">
        <v>123</v>
      </c>
      <c r="AJ104" s="3" t="s">
        <v>123</v>
      </c>
      <c r="AK104" s="3" t="s">
        <v>123</v>
      </c>
      <c r="AL104" s="3" t="s">
        <v>123</v>
      </c>
      <c r="AM104" s="3" t="s">
        <v>123</v>
      </c>
      <c r="AN104" s="3" t="s">
        <v>123</v>
      </c>
      <c r="AP104" s="3" t="s">
        <v>114</v>
      </c>
      <c r="AQ104" s="3" t="s">
        <v>123</v>
      </c>
      <c r="AR104" s="3" t="s">
        <v>123</v>
      </c>
      <c r="AS104" s="3" t="s">
        <v>123</v>
      </c>
      <c r="AT104" s="3" t="s">
        <v>123</v>
      </c>
      <c r="AU104" s="3" t="s">
        <v>123</v>
      </c>
      <c r="AV104" s="3" t="s">
        <v>123</v>
      </c>
      <c r="AW104" s="3" t="s">
        <v>123</v>
      </c>
      <c r="AY104" s="3" t="s">
        <v>171</v>
      </c>
      <c r="AZ104" s="3" t="s">
        <v>123</v>
      </c>
      <c r="BA104" s="3" t="s">
        <v>123</v>
      </c>
      <c r="BB104" s="3" t="s">
        <v>123</v>
      </c>
      <c r="BC104" s="3" t="s">
        <v>123</v>
      </c>
      <c r="BD104" s="3" t="s">
        <v>123</v>
      </c>
      <c r="BE104" s="3" t="s">
        <v>123</v>
      </c>
      <c r="BF104" s="3" t="s">
        <v>123</v>
      </c>
      <c r="BH104" s="3" t="s">
        <v>175</v>
      </c>
      <c r="BI104" s="3" t="s">
        <v>123</v>
      </c>
      <c r="BJ104" s="3" t="s">
        <v>123</v>
      </c>
      <c r="BK104" s="3" t="s">
        <v>123</v>
      </c>
      <c r="BL104" s="3" t="s">
        <v>123</v>
      </c>
      <c r="BM104" s="3" t="s">
        <v>123</v>
      </c>
      <c r="BN104" s="3" t="s">
        <v>123</v>
      </c>
      <c r="BO104" s="3" t="s">
        <v>123</v>
      </c>
    </row>
    <row r="105" spans="5:67" x14ac:dyDescent="0.2">
      <c r="F105" s="3">
        <v>0</v>
      </c>
      <c r="G105" s="3">
        <f>SUM(G97,G101)</f>
        <v>38</v>
      </c>
      <c r="H105" s="3">
        <f t="shared" ref="H105:M105" si="28">SUM(H97,H101)</f>
        <v>25</v>
      </c>
      <c r="I105" s="3">
        <f t="shared" si="28"/>
        <v>10</v>
      </c>
      <c r="J105" s="3">
        <f t="shared" si="28"/>
        <v>7</v>
      </c>
      <c r="K105" s="3">
        <f t="shared" si="28"/>
        <v>25</v>
      </c>
      <c r="L105" s="3">
        <f t="shared" si="28"/>
        <v>9</v>
      </c>
      <c r="M105" s="3">
        <f t="shared" si="28"/>
        <v>12</v>
      </c>
      <c r="O105" s="3">
        <f>COUNTIF(O2:O92,"*no, none of my*")</f>
        <v>0</v>
      </c>
      <c r="P105" s="3">
        <f>SUM(P97,P101)</f>
        <v>47</v>
      </c>
      <c r="Q105" s="3">
        <f t="shared" ref="Q105:V105" si="29">SUM(Q97,Q101)</f>
        <v>23</v>
      </c>
      <c r="R105" s="3">
        <f t="shared" si="29"/>
        <v>17</v>
      </c>
      <c r="S105" s="3">
        <f t="shared" si="29"/>
        <v>15</v>
      </c>
      <c r="T105" s="3">
        <f t="shared" si="29"/>
        <v>15</v>
      </c>
      <c r="U105" s="3">
        <f t="shared" si="29"/>
        <v>9</v>
      </c>
      <c r="V105" s="3">
        <f t="shared" si="29"/>
        <v>11</v>
      </c>
      <c r="X105" s="3">
        <f>COUNTIF(X2:X92,"*no, none of my*")</f>
        <v>0</v>
      </c>
      <c r="Y105" s="3">
        <f>SUM(Y97,Y101)</f>
        <v>22</v>
      </c>
      <c r="Z105" s="3">
        <f t="shared" ref="Z105:AE105" si="30">SUM(Z97,Z101)</f>
        <v>9</v>
      </c>
      <c r="AA105" s="3">
        <f t="shared" si="30"/>
        <v>7</v>
      </c>
      <c r="AB105" s="3">
        <f t="shared" si="30"/>
        <v>7</v>
      </c>
      <c r="AC105" s="3">
        <f t="shared" si="30"/>
        <v>7</v>
      </c>
      <c r="AD105" s="3">
        <f t="shared" si="30"/>
        <v>4</v>
      </c>
      <c r="AE105" s="3">
        <f t="shared" si="30"/>
        <v>2</v>
      </c>
      <c r="AG105" s="3">
        <f>COUNTIF(AG2:AG92,"*no, none*")</f>
        <v>14</v>
      </c>
      <c r="AH105" s="3">
        <f>SUM(AH97,AH101)</f>
        <v>19</v>
      </c>
      <c r="AI105" s="3">
        <f t="shared" ref="AI105:AN105" si="31">SUM(AI97,AI101)</f>
        <v>1</v>
      </c>
      <c r="AJ105" s="3">
        <f t="shared" si="31"/>
        <v>6</v>
      </c>
      <c r="AK105" s="3">
        <f t="shared" si="31"/>
        <v>5</v>
      </c>
      <c r="AL105" s="3">
        <f t="shared" si="31"/>
        <v>2</v>
      </c>
      <c r="AM105" s="3">
        <f t="shared" si="31"/>
        <v>2</v>
      </c>
      <c r="AN105" s="3">
        <f t="shared" si="31"/>
        <v>1</v>
      </c>
      <c r="AP105" s="3">
        <f>COUNTIF(AP2:AP92,"*no, none*")</f>
        <v>0</v>
      </c>
      <c r="AQ105" s="3">
        <f>SUM(AQ97,AQ101)</f>
        <v>52</v>
      </c>
      <c r="AR105" s="3">
        <f t="shared" ref="AR105:AW105" si="32">SUM(AR97,AR101)</f>
        <v>5</v>
      </c>
      <c r="AS105" s="3">
        <f t="shared" si="32"/>
        <v>17</v>
      </c>
      <c r="AT105" s="3">
        <f t="shared" si="32"/>
        <v>17</v>
      </c>
      <c r="AU105" s="3">
        <f t="shared" si="32"/>
        <v>10</v>
      </c>
      <c r="AV105" s="3">
        <f t="shared" si="32"/>
        <v>1</v>
      </c>
      <c r="AW105" s="3">
        <f t="shared" si="32"/>
        <v>6</v>
      </c>
      <c r="AY105" s="3">
        <f>COUNTIF(AY2:AY92,"*no, none*")</f>
        <v>10</v>
      </c>
      <c r="AZ105" s="3">
        <f>SUM(AZ97,AZ101)</f>
        <v>36</v>
      </c>
      <c r="BA105" s="3">
        <f t="shared" ref="BA105:BF105" si="33">SUM(BA97,BA101)</f>
        <v>4</v>
      </c>
      <c r="BB105" s="3">
        <f t="shared" si="33"/>
        <v>20</v>
      </c>
      <c r="BC105" s="3">
        <f t="shared" si="33"/>
        <v>15</v>
      </c>
      <c r="BD105" s="3">
        <f t="shared" si="33"/>
        <v>11</v>
      </c>
      <c r="BE105" s="3">
        <f t="shared" si="33"/>
        <v>4</v>
      </c>
      <c r="BF105" s="3">
        <f t="shared" si="33"/>
        <v>5</v>
      </c>
      <c r="BH105" s="3">
        <f>COUNTIF(BH2:BH92,"*no, none*")</f>
        <v>6</v>
      </c>
      <c r="BI105" s="3">
        <f>SUM(BI97,BI101)</f>
        <v>77</v>
      </c>
      <c r="BJ105" s="3">
        <f t="shared" ref="BJ105:BO105" si="34">SUM(BJ97,BJ101)</f>
        <v>14</v>
      </c>
      <c r="BK105" s="3">
        <f t="shared" si="34"/>
        <v>55</v>
      </c>
      <c r="BL105" s="3">
        <f t="shared" si="34"/>
        <v>45</v>
      </c>
      <c r="BM105" s="3">
        <f t="shared" si="34"/>
        <v>25</v>
      </c>
      <c r="BN105" s="3">
        <f t="shared" si="34"/>
        <v>10</v>
      </c>
      <c r="BO105" s="3">
        <f t="shared" si="34"/>
        <v>36</v>
      </c>
    </row>
    <row r="106" spans="5:67" x14ac:dyDescent="0.2">
      <c r="G106" s="3">
        <f>G105/47</f>
        <v>0.80851063829787229</v>
      </c>
      <c r="H106" s="3">
        <f t="shared" ref="H106:M106" si="35">H105/47</f>
        <v>0.53191489361702127</v>
      </c>
      <c r="I106" s="3">
        <f t="shared" si="35"/>
        <v>0.21276595744680851</v>
      </c>
      <c r="J106" s="3">
        <f t="shared" si="35"/>
        <v>0.14893617021276595</v>
      </c>
      <c r="K106" s="3">
        <f t="shared" si="35"/>
        <v>0.53191489361702127</v>
      </c>
      <c r="L106" s="3">
        <f t="shared" si="35"/>
        <v>0.19148936170212766</v>
      </c>
      <c r="M106" s="3">
        <f t="shared" si="35"/>
        <v>0.25531914893617019</v>
      </c>
      <c r="P106" s="4">
        <f>P105/P111</f>
        <v>0.94</v>
      </c>
      <c r="Q106" s="4">
        <f t="shared" ref="Q106:V106" si="36">Q105/Q111</f>
        <v>0.46938775510204084</v>
      </c>
      <c r="R106" s="4">
        <f t="shared" si="36"/>
        <v>0.34</v>
      </c>
      <c r="S106" s="4">
        <f t="shared" si="36"/>
        <v>0.30612244897959184</v>
      </c>
      <c r="T106" s="4">
        <f t="shared" si="36"/>
        <v>0.30612244897959184</v>
      </c>
      <c r="U106" s="4">
        <f t="shared" si="36"/>
        <v>0.18</v>
      </c>
      <c r="V106" s="4">
        <f t="shared" si="36"/>
        <v>0.22448979591836735</v>
      </c>
      <c r="Y106" s="4">
        <f>Y105/Y111</f>
        <v>0.88</v>
      </c>
      <c r="Z106" s="4">
        <f t="shared" ref="Z106:AE106" si="37">Z105/Z111</f>
        <v>0.36</v>
      </c>
      <c r="AA106" s="4">
        <f t="shared" si="37"/>
        <v>0.28000000000000003</v>
      </c>
      <c r="AB106" s="4">
        <f t="shared" si="37"/>
        <v>0.28000000000000003</v>
      </c>
      <c r="AC106" s="4">
        <f t="shared" si="37"/>
        <v>0.28000000000000003</v>
      </c>
      <c r="AD106" s="4">
        <f t="shared" si="37"/>
        <v>0.16</v>
      </c>
      <c r="AE106" s="4">
        <f t="shared" si="37"/>
        <v>0.08</v>
      </c>
      <c r="AG106" s="3">
        <f>AG105/85</f>
        <v>0.16470588235294117</v>
      </c>
      <c r="AH106" s="4">
        <f>AH105/AH111</f>
        <v>1</v>
      </c>
      <c r="AI106" s="4">
        <f t="shared" ref="AI106:AN106" si="38">AI105/AI111</f>
        <v>5.2631578947368418E-2</v>
      </c>
      <c r="AJ106" s="4">
        <f t="shared" si="38"/>
        <v>0.31578947368421051</v>
      </c>
      <c r="AK106" s="4">
        <f t="shared" si="38"/>
        <v>0.26315789473684209</v>
      </c>
      <c r="AL106" s="4">
        <f t="shared" si="38"/>
        <v>0.10526315789473684</v>
      </c>
      <c r="AM106" s="4">
        <f t="shared" si="38"/>
        <v>0.10526315789473684</v>
      </c>
      <c r="AN106" s="4">
        <f t="shared" si="38"/>
        <v>5.2631578947368418E-2</v>
      </c>
      <c r="AO106" s="4"/>
      <c r="AQ106" s="4">
        <f>AQ105/AQ111</f>
        <v>0.9285714285714286</v>
      </c>
      <c r="AR106" s="4">
        <f t="shared" ref="AR106:AW106" si="39">AR105/AR111</f>
        <v>9.0909090909090912E-2</v>
      </c>
      <c r="AS106" s="4">
        <f t="shared" si="39"/>
        <v>0.30909090909090908</v>
      </c>
      <c r="AT106" s="4">
        <f t="shared" si="39"/>
        <v>0.30909090909090908</v>
      </c>
      <c r="AU106" s="4">
        <f t="shared" si="39"/>
        <v>0.18181818181818182</v>
      </c>
      <c r="AV106" s="4">
        <f t="shared" si="39"/>
        <v>1.8181818181818181E-2</v>
      </c>
      <c r="AW106" s="4">
        <f t="shared" si="39"/>
        <v>0.10909090909090909</v>
      </c>
      <c r="AY106" s="3">
        <f>AY105/79</f>
        <v>0.12658227848101267</v>
      </c>
      <c r="AZ106" s="4">
        <f>AZ105/AZ111</f>
        <v>1</v>
      </c>
      <c r="BA106" s="4">
        <f t="shared" ref="BA106:BF106" si="40">BA105/BA111</f>
        <v>0.11428571428571428</v>
      </c>
      <c r="BB106" s="4">
        <f t="shared" si="40"/>
        <v>0.55555555555555558</v>
      </c>
      <c r="BC106" s="4">
        <f t="shared" si="40"/>
        <v>0.41666666666666669</v>
      </c>
      <c r="BD106" s="4">
        <f t="shared" si="40"/>
        <v>0.31428571428571428</v>
      </c>
      <c r="BE106" s="4">
        <f t="shared" si="40"/>
        <v>0.11428571428571428</v>
      </c>
      <c r="BF106" s="4">
        <f t="shared" si="40"/>
        <v>0.14285714285714285</v>
      </c>
      <c r="BH106" s="3">
        <f>BH105/85</f>
        <v>7.0588235294117646E-2</v>
      </c>
      <c r="BI106" s="4">
        <f>BI105/BI111</f>
        <v>1</v>
      </c>
      <c r="BJ106" s="4">
        <f t="shared" ref="BJ106:BO106" si="41">BJ105/BJ111</f>
        <v>0.18421052631578946</v>
      </c>
      <c r="BK106" s="4">
        <f t="shared" si="41"/>
        <v>0.7142857142857143</v>
      </c>
      <c r="BL106" s="4">
        <f t="shared" si="41"/>
        <v>0.58441558441558439</v>
      </c>
      <c r="BM106" s="4">
        <f t="shared" si="41"/>
        <v>0.32894736842105265</v>
      </c>
      <c r="BN106" s="4">
        <f t="shared" si="41"/>
        <v>0.13157894736842105</v>
      </c>
      <c r="BO106" s="4">
        <f t="shared" si="41"/>
        <v>0.47368421052631576</v>
      </c>
    </row>
    <row r="108" spans="5:67" ht="20.399999999999999" x14ac:dyDescent="0.2">
      <c r="O108" s="3" t="s">
        <v>107</v>
      </c>
      <c r="P108" s="3" t="s">
        <v>178</v>
      </c>
      <c r="Q108" s="3" t="s">
        <v>178</v>
      </c>
      <c r="R108" s="3" t="s">
        <v>178</v>
      </c>
      <c r="S108" s="3" t="s">
        <v>178</v>
      </c>
      <c r="T108" s="3" t="s">
        <v>178</v>
      </c>
      <c r="U108" s="3" t="s">
        <v>178</v>
      </c>
      <c r="V108" s="3" t="s">
        <v>178</v>
      </c>
      <c r="X108" s="3" t="s">
        <v>107</v>
      </c>
      <c r="Y108" s="3" t="s">
        <v>178</v>
      </c>
      <c r="Z108" s="3" t="s">
        <v>178</v>
      </c>
      <c r="AA108" s="3" t="s">
        <v>178</v>
      </c>
      <c r="AB108" s="3" t="s">
        <v>178</v>
      </c>
      <c r="AC108" s="3" t="s">
        <v>178</v>
      </c>
      <c r="AD108" s="3" t="s">
        <v>178</v>
      </c>
      <c r="AE108" s="3" t="s">
        <v>178</v>
      </c>
      <c r="AG108" s="3" t="s">
        <v>111</v>
      </c>
      <c r="AH108" s="3" t="s">
        <v>178</v>
      </c>
      <c r="AI108" s="3" t="s">
        <v>178</v>
      </c>
      <c r="AJ108" s="3" t="s">
        <v>178</v>
      </c>
      <c r="AK108" s="3" t="s">
        <v>178</v>
      </c>
      <c r="AL108" s="3" t="s">
        <v>178</v>
      </c>
      <c r="AM108" s="3" t="s">
        <v>178</v>
      </c>
      <c r="AN108" s="3" t="s">
        <v>178</v>
      </c>
      <c r="AP108" s="3" t="s">
        <v>115</v>
      </c>
      <c r="AQ108" s="3" t="s">
        <v>178</v>
      </c>
      <c r="AR108" s="3" t="s">
        <v>178</v>
      </c>
      <c r="AS108" s="3" t="s">
        <v>178</v>
      </c>
      <c r="AT108" s="3" t="s">
        <v>178</v>
      </c>
      <c r="AU108" s="3" t="s">
        <v>178</v>
      </c>
      <c r="AV108" s="3" t="s">
        <v>178</v>
      </c>
      <c r="AW108" s="3" t="s">
        <v>178</v>
      </c>
      <c r="AY108" s="3" t="s">
        <v>172</v>
      </c>
      <c r="AZ108" s="3" t="s">
        <v>178</v>
      </c>
      <c r="BA108" s="3" t="s">
        <v>178</v>
      </c>
      <c r="BB108" s="3" t="s">
        <v>178</v>
      </c>
      <c r="BC108" s="3" t="s">
        <v>178</v>
      </c>
      <c r="BD108" s="3" t="s">
        <v>178</v>
      </c>
      <c r="BE108" s="3" t="s">
        <v>178</v>
      </c>
      <c r="BF108" s="3" t="s">
        <v>178</v>
      </c>
      <c r="BH108" s="3" t="s">
        <v>107</v>
      </c>
      <c r="BI108" s="3" t="s">
        <v>178</v>
      </c>
      <c r="BJ108" s="3" t="s">
        <v>178</v>
      </c>
      <c r="BK108" s="3" t="s">
        <v>178</v>
      </c>
      <c r="BL108" s="3" t="s">
        <v>178</v>
      </c>
      <c r="BM108" s="3" t="s">
        <v>178</v>
      </c>
      <c r="BN108" s="3" t="s">
        <v>178</v>
      </c>
      <c r="BO108" s="3" t="s">
        <v>178</v>
      </c>
    </row>
    <row r="109" spans="5:67" x14ac:dyDescent="0.2">
      <c r="F109" s="3" t="s">
        <v>107</v>
      </c>
      <c r="G109" s="3" t="s">
        <v>107</v>
      </c>
      <c r="H109" s="3" t="s">
        <v>107</v>
      </c>
      <c r="I109" s="3" t="s">
        <v>107</v>
      </c>
      <c r="J109" s="3" t="s">
        <v>107</v>
      </c>
      <c r="K109" s="3" t="s">
        <v>107</v>
      </c>
      <c r="L109" s="3" t="s">
        <v>107</v>
      </c>
      <c r="M109" s="3" t="s">
        <v>107</v>
      </c>
      <c r="O109" s="3">
        <f>COUNTBLANK(O2:O92)</f>
        <v>2</v>
      </c>
      <c r="P109" s="3">
        <f>COUNTIF(P2:P92,"missing")</f>
        <v>3</v>
      </c>
      <c r="Q109" s="3">
        <f t="shared" ref="Q109:V109" si="42">COUNTIF(Q2:Q92,"missing")</f>
        <v>4</v>
      </c>
      <c r="R109" s="3">
        <f t="shared" si="42"/>
        <v>3</v>
      </c>
      <c r="S109" s="3">
        <f t="shared" si="42"/>
        <v>4</v>
      </c>
      <c r="T109" s="3">
        <f t="shared" si="42"/>
        <v>4</v>
      </c>
      <c r="U109" s="3">
        <f t="shared" si="42"/>
        <v>3</v>
      </c>
      <c r="V109" s="3">
        <f t="shared" si="42"/>
        <v>4</v>
      </c>
      <c r="X109" s="3">
        <f>COUNTBLANK(X2:X92)</f>
        <v>4</v>
      </c>
      <c r="Y109" s="3">
        <f>COUNTIF(Y2:Y92,"missing")</f>
        <v>1</v>
      </c>
      <c r="Z109" s="3">
        <f t="shared" ref="Z109:AE109" si="43">COUNTIF(Z2:Z92,"missing")</f>
        <v>1</v>
      </c>
      <c r="AA109" s="3">
        <f t="shared" si="43"/>
        <v>1</v>
      </c>
      <c r="AB109" s="3">
        <f t="shared" si="43"/>
        <v>1</v>
      </c>
      <c r="AC109" s="3">
        <f t="shared" si="43"/>
        <v>1</v>
      </c>
      <c r="AD109" s="3">
        <f t="shared" si="43"/>
        <v>1</v>
      </c>
      <c r="AE109" s="3">
        <f t="shared" si="43"/>
        <v>1</v>
      </c>
      <c r="AG109" s="3">
        <f>COUNTIF(AG2:AG92,"*not applicable*")</f>
        <v>47</v>
      </c>
      <c r="AH109" s="3">
        <f>COUNTIF(AH2:AH92,"missing")</f>
        <v>0</v>
      </c>
      <c r="AI109" s="3">
        <f t="shared" ref="AI109:AN109" si="44">COUNTIF(AI2:AI92,"missing")</f>
        <v>0</v>
      </c>
      <c r="AJ109" s="3">
        <f t="shared" si="44"/>
        <v>0</v>
      </c>
      <c r="AK109" s="3">
        <f t="shared" si="44"/>
        <v>0</v>
      </c>
      <c r="AL109" s="3">
        <f t="shared" si="44"/>
        <v>0</v>
      </c>
      <c r="AM109" s="3">
        <f t="shared" si="44"/>
        <v>0</v>
      </c>
      <c r="AN109" s="3">
        <f t="shared" si="44"/>
        <v>0</v>
      </c>
      <c r="AP109" s="3">
        <f>COUNTIF(AP2:AP92,"*not applicable*")</f>
        <v>3</v>
      </c>
      <c r="AQ109" s="3">
        <f>COUNTIF(AQ2:AQ92,"missing")</f>
        <v>0</v>
      </c>
      <c r="AR109" s="3">
        <f t="shared" ref="AR109:AW109" si="45">COUNTIF(AR2:AR92,"missing")</f>
        <v>1</v>
      </c>
      <c r="AS109" s="3">
        <f t="shared" si="45"/>
        <v>1</v>
      </c>
      <c r="AT109" s="3">
        <f t="shared" si="45"/>
        <v>1</v>
      </c>
      <c r="AU109" s="3">
        <f t="shared" si="45"/>
        <v>1</v>
      </c>
      <c r="AV109" s="3">
        <f t="shared" si="45"/>
        <v>1</v>
      </c>
      <c r="AW109" s="3">
        <f t="shared" si="45"/>
        <v>1</v>
      </c>
      <c r="AY109" s="3">
        <f>COUNTIF(AY2:AY92,"*not applicable*")</f>
        <v>7</v>
      </c>
      <c r="AZ109" s="3">
        <f>COUNTIF(AZ2:AZ92,"missing")</f>
        <v>0</v>
      </c>
      <c r="BA109" s="3">
        <f t="shared" ref="BA109:BF109" si="46">COUNTIF(BA2:BA92,"missing")</f>
        <v>1</v>
      </c>
      <c r="BB109" s="3">
        <f t="shared" si="46"/>
        <v>0</v>
      </c>
      <c r="BC109" s="3">
        <f t="shared" si="46"/>
        <v>0</v>
      </c>
      <c r="BD109" s="3">
        <f t="shared" si="46"/>
        <v>1</v>
      </c>
      <c r="BE109" s="3">
        <f t="shared" si="46"/>
        <v>1</v>
      </c>
      <c r="BF109" s="3">
        <f t="shared" si="46"/>
        <v>1</v>
      </c>
      <c r="BH109" s="3">
        <f>COUNTBLANK(BH2:BH92)</f>
        <v>6</v>
      </c>
      <c r="BI109" s="3">
        <f>COUNTIF(BI2:BI92,"missing")</f>
        <v>0</v>
      </c>
      <c r="BJ109" s="3">
        <f t="shared" ref="BJ109:BO109" si="47">COUNTIF(BJ2:BJ92,"missing")</f>
        <v>1</v>
      </c>
      <c r="BK109" s="3">
        <f t="shared" si="47"/>
        <v>0</v>
      </c>
      <c r="BL109" s="3">
        <f t="shared" si="47"/>
        <v>0</v>
      </c>
      <c r="BM109" s="3">
        <f t="shared" si="47"/>
        <v>1</v>
      </c>
      <c r="BN109" s="3">
        <f t="shared" si="47"/>
        <v>1</v>
      </c>
      <c r="BO109" s="3">
        <f t="shared" si="47"/>
        <v>1</v>
      </c>
    </row>
    <row r="110" spans="5:67" x14ac:dyDescent="0.2">
      <c r="F110" s="3">
        <f>COUNTBLANK(F2:F92)</f>
        <v>0</v>
      </c>
      <c r="G110" s="3">
        <f>COUNTIF(G2:G92,"missing")</f>
        <v>2</v>
      </c>
      <c r="H110" s="3">
        <f t="shared" ref="H110:M110" si="48">COUNTIF(H2:H92,"missing")</f>
        <v>2</v>
      </c>
      <c r="I110" s="3">
        <f t="shared" si="48"/>
        <v>2</v>
      </c>
      <c r="J110" s="3">
        <f t="shared" si="48"/>
        <v>2</v>
      </c>
      <c r="K110" s="3">
        <f t="shared" si="48"/>
        <v>2</v>
      </c>
      <c r="L110" s="3">
        <f t="shared" si="48"/>
        <v>2</v>
      </c>
      <c r="M110" s="3">
        <f t="shared" si="48"/>
        <v>2</v>
      </c>
      <c r="O110" s="3" t="s">
        <v>168</v>
      </c>
      <c r="P110" s="3" t="s">
        <v>177</v>
      </c>
      <c r="Q110" s="3" t="s">
        <v>177</v>
      </c>
      <c r="R110" s="3" t="s">
        <v>177</v>
      </c>
      <c r="S110" s="3" t="s">
        <v>177</v>
      </c>
      <c r="T110" s="3" t="s">
        <v>177</v>
      </c>
      <c r="U110" s="3" t="s">
        <v>177</v>
      </c>
      <c r="V110" s="3" t="s">
        <v>177</v>
      </c>
      <c r="X110" s="3" t="s">
        <v>168</v>
      </c>
      <c r="Y110" s="3" t="s">
        <v>177</v>
      </c>
      <c r="Z110" s="3" t="s">
        <v>177</v>
      </c>
      <c r="AA110" s="3" t="s">
        <v>177</v>
      </c>
      <c r="AB110" s="3" t="s">
        <v>177</v>
      </c>
      <c r="AC110" s="3" t="s">
        <v>177</v>
      </c>
      <c r="AD110" s="3" t="s">
        <v>177</v>
      </c>
      <c r="AE110" s="3" t="s">
        <v>177</v>
      </c>
      <c r="AG110" s="3">
        <f>AG109/85</f>
        <v>0.55294117647058827</v>
      </c>
      <c r="AH110" s="3" t="s">
        <v>177</v>
      </c>
      <c r="AI110" s="3" t="s">
        <v>177</v>
      </c>
      <c r="AJ110" s="3" t="s">
        <v>177</v>
      </c>
      <c r="AK110" s="3" t="s">
        <v>177</v>
      </c>
      <c r="AL110" s="3" t="s">
        <v>177</v>
      </c>
      <c r="AM110" s="3" t="s">
        <v>177</v>
      </c>
      <c r="AN110" s="3" t="s">
        <v>177</v>
      </c>
      <c r="AP110" s="3">
        <f>AP109/85</f>
        <v>3.5294117647058823E-2</v>
      </c>
      <c r="AQ110" s="3" t="s">
        <v>177</v>
      </c>
      <c r="AR110" s="3" t="s">
        <v>177</v>
      </c>
      <c r="AS110" s="3" t="s">
        <v>177</v>
      </c>
      <c r="AT110" s="3" t="s">
        <v>177</v>
      </c>
      <c r="AU110" s="3" t="s">
        <v>177</v>
      </c>
      <c r="AV110" s="3" t="s">
        <v>177</v>
      </c>
      <c r="AW110" s="3" t="s">
        <v>177</v>
      </c>
      <c r="AY110" s="3">
        <f>AY109/79</f>
        <v>8.8607594936708861E-2</v>
      </c>
      <c r="AZ110" s="3" t="s">
        <v>177</v>
      </c>
      <c r="BA110" s="3" t="s">
        <v>177</v>
      </c>
      <c r="BB110" s="3" t="s">
        <v>177</v>
      </c>
      <c r="BC110" s="3" t="s">
        <v>177</v>
      </c>
      <c r="BD110" s="3" t="s">
        <v>177</v>
      </c>
      <c r="BE110" s="3" t="s">
        <v>177</v>
      </c>
      <c r="BF110" s="3" t="s">
        <v>177</v>
      </c>
      <c r="BH110" s="3" t="s">
        <v>168</v>
      </c>
      <c r="BI110" s="3" t="s">
        <v>177</v>
      </c>
      <c r="BJ110" s="3" t="s">
        <v>177</v>
      </c>
      <c r="BK110" s="3" t="s">
        <v>177</v>
      </c>
      <c r="BL110" s="3" t="s">
        <v>177</v>
      </c>
      <c r="BM110" s="3" t="s">
        <v>177</v>
      </c>
      <c r="BN110" s="3" t="s">
        <v>177</v>
      </c>
      <c r="BO110" s="3" t="s">
        <v>177</v>
      </c>
    </row>
    <row r="111" spans="5:67" x14ac:dyDescent="0.2">
      <c r="F111" s="3" t="s">
        <v>177</v>
      </c>
      <c r="G111" s="3" t="s">
        <v>177</v>
      </c>
      <c r="H111" s="3" t="s">
        <v>177</v>
      </c>
      <c r="I111" s="3" t="s">
        <v>177</v>
      </c>
      <c r="J111" s="3" t="s">
        <v>177</v>
      </c>
      <c r="K111" s="3" t="s">
        <v>177</v>
      </c>
      <c r="L111" s="3" t="s">
        <v>177</v>
      </c>
      <c r="M111" s="3" t="s">
        <v>177</v>
      </c>
      <c r="O111" s="3">
        <f>91-O109</f>
        <v>89</v>
      </c>
      <c r="P111" s="3">
        <f>53-P109</f>
        <v>50</v>
      </c>
      <c r="Q111" s="3">
        <f t="shared" ref="Q111:V111" si="49">53-Q109</f>
        <v>49</v>
      </c>
      <c r="R111" s="3">
        <f t="shared" si="49"/>
        <v>50</v>
      </c>
      <c r="S111" s="3">
        <f t="shared" si="49"/>
        <v>49</v>
      </c>
      <c r="T111" s="3">
        <f t="shared" si="49"/>
        <v>49</v>
      </c>
      <c r="U111" s="3">
        <f t="shared" si="49"/>
        <v>50</v>
      </c>
      <c r="V111" s="3">
        <f t="shared" si="49"/>
        <v>49</v>
      </c>
      <c r="X111" s="3">
        <f>91-X109</f>
        <v>87</v>
      </c>
      <c r="Y111" s="3">
        <f>26-Y109</f>
        <v>25</v>
      </c>
      <c r="Z111" s="3">
        <f t="shared" ref="Z111:AE111" si="50">26-Z109</f>
        <v>25</v>
      </c>
      <c r="AA111" s="3">
        <f t="shared" si="50"/>
        <v>25</v>
      </c>
      <c r="AB111" s="3">
        <f t="shared" si="50"/>
        <v>25</v>
      </c>
      <c r="AC111" s="3">
        <f t="shared" si="50"/>
        <v>25</v>
      </c>
      <c r="AD111" s="3">
        <f t="shared" si="50"/>
        <v>25</v>
      </c>
      <c r="AE111" s="3">
        <f t="shared" si="50"/>
        <v>25</v>
      </c>
      <c r="AH111" s="3">
        <f>19-AH109</f>
        <v>19</v>
      </c>
      <c r="AI111" s="3">
        <f t="shared" ref="AI111:AN111" si="51">19-AI109</f>
        <v>19</v>
      </c>
      <c r="AJ111" s="3">
        <f t="shared" si="51"/>
        <v>19</v>
      </c>
      <c r="AK111" s="3">
        <f t="shared" si="51"/>
        <v>19</v>
      </c>
      <c r="AL111" s="3">
        <f t="shared" si="51"/>
        <v>19</v>
      </c>
      <c r="AM111" s="3">
        <f t="shared" si="51"/>
        <v>19</v>
      </c>
      <c r="AN111" s="3">
        <f t="shared" si="51"/>
        <v>19</v>
      </c>
      <c r="AQ111" s="3">
        <f>56-AQ109</f>
        <v>56</v>
      </c>
      <c r="AR111" s="3">
        <f t="shared" ref="AR111:AW111" si="52">56-AR109</f>
        <v>55</v>
      </c>
      <c r="AS111" s="3">
        <f t="shared" si="52"/>
        <v>55</v>
      </c>
      <c r="AT111" s="3">
        <f t="shared" si="52"/>
        <v>55</v>
      </c>
      <c r="AU111" s="3">
        <f t="shared" si="52"/>
        <v>55</v>
      </c>
      <c r="AV111" s="3">
        <f t="shared" si="52"/>
        <v>55</v>
      </c>
      <c r="AW111" s="3">
        <f t="shared" si="52"/>
        <v>55</v>
      </c>
      <c r="AZ111" s="3">
        <f>36-AZ109</f>
        <v>36</v>
      </c>
      <c r="BA111" s="3">
        <f t="shared" ref="BA111:BF111" si="53">36-BA109</f>
        <v>35</v>
      </c>
      <c r="BB111" s="3">
        <f t="shared" si="53"/>
        <v>36</v>
      </c>
      <c r="BC111" s="3">
        <f t="shared" si="53"/>
        <v>36</v>
      </c>
      <c r="BD111" s="3">
        <f t="shared" si="53"/>
        <v>35</v>
      </c>
      <c r="BE111" s="3">
        <f t="shared" si="53"/>
        <v>35</v>
      </c>
      <c r="BF111" s="3">
        <f t="shared" si="53"/>
        <v>35</v>
      </c>
      <c r="BH111" s="3">
        <f>91-BH109</f>
        <v>85</v>
      </c>
      <c r="BI111" s="3">
        <f>77-BI109</f>
        <v>77</v>
      </c>
      <c r="BJ111" s="3">
        <f t="shared" ref="BJ111:BO111" si="54">77-BJ109</f>
        <v>76</v>
      </c>
      <c r="BK111" s="3">
        <f t="shared" si="54"/>
        <v>77</v>
      </c>
      <c r="BL111" s="3">
        <f t="shared" si="54"/>
        <v>77</v>
      </c>
      <c r="BM111" s="3">
        <f t="shared" si="54"/>
        <v>76</v>
      </c>
      <c r="BN111" s="3">
        <f t="shared" si="54"/>
        <v>76</v>
      </c>
      <c r="BO111" s="3">
        <f t="shared" si="54"/>
        <v>76</v>
      </c>
    </row>
    <row r="112" spans="5:67" x14ac:dyDescent="0.2">
      <c r="F112" s="3">
        <f>91-F110</f>
        <v>91</v>
      </c>
      <c r="G112" s="3">
        <f>49-G110</f>
        <v>47</v>
      </c>
      <c r="H112" s="3">
        <f t="shared" ref="H112:M112" si="55">49-H110</f>
        <v>47</v>
      </c>
      <c r="I112" s="3">
        <f t="shared" si="55"/>
        <v>47</v>
      </c>
      <c r="J112" s="3">
        <f t="shared" si="55"/>
        <v>47</v>
      </c>
      <c r="K112" s="3">
        <f t="shared" si="55"/>
        <v>47</v>
      </c>
      <c r="L112" s="3">
        <f t="shared" si="55"/>
        <v>47</v>
      </c>
      <c r="M112" s="3">
        <f t="shared" si="55"/>
        <v>47</v>
      </c>
      <c r="AG112" s="3" t="s">
        <v>107</v>
      </c>
      <c r="AP112" s="3" t="s">
        <v>107</v>
      </c>
      <c r="AY112" s="3" t="s">
        <v>107</v>
      </c>
    </row>
    <row r="113" spans="33:51" x14ac:dyDescent="0.2">
      <c r="AG113" s="3">
        <f>COUNTBLANK(AG2:AG92)</f>
        <v>6</v>
      </c>
      <c r="AP113" s="3">
        <f>COUNTBLANK(AP2:AP92)</f>
        <v>6</v>
      </c>
      <c r="AY113" s="3">
        <f>COUNTBLANK(AY2:AY92)</f>
        <v>12</v>
      </c>
    </row>
    <row r="114" spans="33:51" x14ac:dyDescent="0.2">
      <c r="AG114" s="3" t="s">
        <v>168</v>
      </c>
      <c r="AP114" s="3" t="s">
        <v>168</v>
      </c>
      <c r="AY114" s="3" t="s">
        <v>168</v>
      </c>
    </row>
    <row r="115" spans="33:51" x14ac:dyDescent="0.2">
      <c r="AG115" s="3">
        <f>91-AG113</f>
        <v>85</v>
      </c>
      <c r="AP115" s="3">
        <f>91-AP113</f>
        <v>85</v>
      </c>
      <c r="AY115" s="3">
        <f>91-AY113</f>
        <v>79</v>
      </c>
    </row>
  </sheetData>
  <conditionalFormatting sqref="BH2:BH92">
    <cfRule type="containsText" dxfId="1" priority="2" operator="containsText" text="yes, residents must">
      <formula>NOT(ISERROR(SEARCH("yes, residents must",BH2)))</formula>
    </cfRule>
  </conditionalFormatting>
  <conditionalFormatting sqref="BI2:BO92">
    <cfRule type="containsBlanks" dxfId="0" priority="1">
      <formula>LEN(TRIM(BI2))=0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EC204-3C95-4571-80A2-D122A1F08A5C}">
  <dimension ref="A1:BR20"/>
  <sheetViews>
    <sheetView tabSelected="1" topLeftCell="A15" workbookViewId="0">
      <selection activeCell="I18" sqref="I18"/>
    </sheetView>
  </sheetViews>
  <sheetFormatPr defaultRowHeight="14.4" x14ac:dyDescent="0.3"/>
  <cols>
    <col min="70" max="70" width="24.5546875" customWidth="1"/>
  </cols>
  <sheetData>
    <row r="1" spans="1:70" s="1" customFormat="1" ht="204"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13</v>
      </c>
      <c r="X1" s="1" t="s">
        <v>22</v>
      </c>
      <c r="Y1" s="1" t="s">
        <v>15</v>
      </c>
      <c r="Z1" s="1" t="s">
        <v>16</v>
      </c>
      <c r="AA1" s="1" t="s">
        <v>17</v>
      </c>
      <c r="AB1" s="1" t="s">
        <v>18</v>
      </c>
      <c r="AC1" s="1" t="s">
        <v>23</v>
      </c>
      <c r="AD1" s="1" t="s">
        <v>20</v>
      </c>
      <c r="AE1" s="1" t="s">
        <v>21</v>
      </c>
      <c r="AF1" s="1" t="s">
        <v>13</v>
      </c>
      <c r="AG1" s="1" t="s">
        <v>24</v>
      </c>
      <c r="AH1" s="1" t="s">
        <v>25</v>
      </c>
      <c r="AI1" s="1" t="s">
        <v>26</v>
      </c>
      <c r="AJ1" s="1" t="s">
        <v>27</v>
      </c>
      <c r="AK1" s="1" t="s">
        <v>28</v>
      </c>
      <c r="AL1" s="1" t="s">
        <v>29</v>
      </c>
      <c r="AM1" s="1" t="s">
        <v>30</v>
      </c>
      <c r="AN1" s="1" t="s">
        <v>31</v>
      </c>
      <c r="AO1" s="1" t="s">
        <v>13</v>
      </c>
      <c r="AP1" s="1" t="s">
        <v>32</v>
      </c>
      <c r="AQ1" s="1" t="s">
        <v>33</v>
      </c>
      <c r="AR1" s="1" t="s">
        <v>34</v>
      </c>
      <c r="AS1" s="1" t="s">
        <v>35</v>
      </c>
      <c r="AT1" s="1" t="s">
        <v>36</v>
      </c>
      <c r="AU1" s="1" t="s">
        <v>37</v>
      </c>
      <c r="AV1" s="1" t="s">
        <v>38</v>
      </c>
      <c r="AW1" s="1" t="s">
        <v>39</v>
      </c>
      <c r="AX1" s="1" t="s">
        <v>13</v>
      </c>
      <c r="AY1" s="1" t="s">
        <v>40</v>
      </c>
      <c r="AZ1" s="1" t="s">
        <v>33</v>
      </c>
      <c r="BA1" s="1" t="s">
        <v>34</v>
      </c>
      <c r="BB1" s="1" t="s">
        <v>35</v>
      </c>
      <c r="BC1" s="1" t="s">
        <v>36</v>
      </c>
      <c r="BD1" s="1" t="s">
        <v>37</v>
      </c>
      <c r="BE1" s="1" t="s">
        <v>38</v>
      </c>
      <c r="BF1" s="1" t="s">
        <v>39</v>
      </c>
      <c r="BG1" s="1" t="s">
        <v>13</v>
      </c>
      <c r="BH1" s="1" t="s">
        <v>41</v>
      </c>
      <c r="BI1" s="1" t="s">
        <v>42</v>
      </c>
      <c r="BJ1" s="1" t="s">
        <v>43</v>
      </c>
      <c r="BK1" s="1" t="s">
        <v>44</v>
      </c>
      <c r="BL1" s="1" t="s">
        <v>45</v>
      </c>
      <c r="BM1" s="1" t="s">
        <v>46</v>
      </c>
      <c r="BN1" s="1" t="s">
        <v>47</v>
      </c>
      <c r="BO1" s="1" t="s">
        <v>48</v>
      </c>
      <c r="BP1" s="1" t="s">
        <v>13</v>
      </c>
      <c r="BR1" s="1" t="s">
        <v>125</v>
      </c>
    </row>
    <row r="2" spans="1:70" s="3" customFormat="1" ht="91.8" x14ac:dyDescent="0.2">
      <c r="A2" s="2">
        <v>43110</v>
      </c>
      <c r="B2" s="2">
        <v>43110</v>
      </c>
      <c r="C2" s="2">
        <v>43110</v>
      </c>
      <c r="E2" s="3" t="s">
        <v>180</v>
      </c>
      <c r="F2" s="3" t="s">
        <v>50</v>
      </c>
      <c r="G2" s="3" t="s">
        <v>54</v>
      </c>
      <c r="H2" s="3" t="s">
        <v>55</v>
      </c>
      <c r="I2" s="3" t="s">
        <v>56</v>
      </c>
      <c r="J2" s="3" t="s">
        <v>56</v>
      </c>
      <c r="K2" s="3" t="s">
        <v>56</v>
      </c>
      <c r="L2" s="3" t="s">
        <v>55</v>
      </c>
      <c r="M2" s="3" t="s">
        <v>55</v>
      </c>
      <c r="O2" s="3" t="s">
        <v>51</v>
      </c>
      <c r="P2" s="3" t="s">
        <v>54</v>
      </c>
      <c r="Q2" s="3" t="s">
        <v>55</v>
      </c>
      <c r="R2" s="3" t="s">
        <v>56</v>
      </c>
      <c r="S2" s="3" t="s">
        <v>56</v>
      </c>
      <c r="T2" s="3" t="s">
        <v>56</v>
      </c>
      <c r="U2" s="3" t="s">
        <v>55</v>
      </c>
      <c r="V2" s="3" t="s">
        <v>56</v>
      </c>
      <c r="X2" s="3" t="s">
        <v>57</v>
      </c>
      <c r="Y2" s="3" t="s">
        <v>54</v>
      </c>
      <c r="Z2" s="3" t="s">
        <v>55</v>
      </c>
      <c r="AA2" s="3" t="s">
        <v>56</v>
      </c>
      <c r="AB2" s="3" t="s">
        <v>56</v>
      </c>
      <c r="AC2" s="3" t="s">
        <v>56</v>
      </c>
      <c r="AD2" s="3" t="s">
        <v>55</v>
      </c>
      <c r="AE2" s="3" t="s">
        <v>56</v>
      </c>
      <c r="AG2" s="3" t="s">
        <v>58</v>
      </c>
      <c r="AH2" s="3" t="s">
        <v>54</v>
      </c>
      <c r="AI2" s="3" t="s">
        <v>55</v>
      </c>
      <c r="AJ2" s="3" t="s">
        <v>55</v>
      </c>
      <c r="AK2" s="3" t="s">
        <v>55</v>
      </c>
      <c r="AL2" s="3" t="s">
        <v>55</v>
      </c>
      <c r="AM2" s="3" t="s">
        <v>55</v>
      </c>
      <c r="AN2" s="3" t="s">
        <v>55</v>
      </c>
      <c r="AP2" s="3" t="s">
        <v>59</v>
      </c>
      <c r="AQ2" s="3" t="s">
        <v>54</v>
      </c>
      <c r="AR2" s="3" t="s">
        <v>55</v>
      </c>
      <c r="AS2" s="3" t="s">
        <v>56</v>
      </c>
      <c r="AT2" s="3" t="s">
        <v>55</v>
      </c>
      <c r="AU2" s="3" t="s">
        <v>55</v>
      </c>
      <c r="AV2" s="3" t="s">
        <v>55</v>
      </c>
      <c r="AW2" s="3" t="s">
        <v>55</v>
      </c>
      <c r="AY2" s="3" t="s">
        <v>60</v>
      </c>
      <c r="AZ2" s="3" t="s">
        <v>54</v>
      </c>
      <c r="BA2" s="3" t="s">
        <v>55</v>
      </c>
      <c r="BB2" s="3" t="s">
        <v>56</v>
      </c>
      <c r="BC2" s="3" t="s">
        <v>55</v>
      </c>
      <c r="BD2" s="3" t="s">
        <v>55</v>
      </c>
      <c r="BE2" s="3" t="s">
        <v>55</v>
      </c>
      <c r="BF2" s="3" t="s">
        <v>55</v>
      </c>
      <c r="BH2" s="3" t="s">
        <v>61</v>
      </c>
      <c r="BI2" s="3" t="s">
        <v>54</v>
      </c>
      <c r="BJ2" s="3" t="s">
        <v>55</v>
      </c>
      <c r="BK2" s="3" t="s">
        <v>54</v>
      </c>
      <c r="BL2" s="3" t="s">
        <v>56</v>
      </c>
      <c r="BM2" s="3" t="s">
        <v>56</v>
      </c>
      <c r="BN2" s="3" t="s">
        <v>55</v>
      </c>
      <c r="BO2" s="3" t="s">
        <v>56</v>
      </c>
      <c r="BP2" s="3" t="s">
        <v>62</v>
      </c>
      <c r="BR2" s="3" t="s">
        <v>126</v>
      </c>
    </row>
    <row r="3" spans="1:70" s="3" customFormat="1" ht="275.39999999999998" x14ac:dyDescent="0.2">
      <c r="A3" s="3" t="s">
        <v>49</v>
      </c>
      <c r="B3" s="3" t="s">
        <v>49</v>
      </c>
      <c r="C3" s="3" t="s">
        <v>49</v>
      </c>
      <c r="D3" s="3" t="s">
        <v>49</v>
      </c>
      <c r="E3" s="3" t="s">
        <v>180</v>
      </c>
      <c r="F3" s="3" t="s">
        <v>50</v>
      </c>
      <c r="G3" s="3" t="s">
        <v>54</v>
      </c>
      <c r="H3" s="3" t="s">
        <v>55</v>
      </c>
      <c r="I3" s="3" t="s">
        <v>55</v>
      </c>
      <c r="J3" s="3" t="s">
        <v>55</v>
      </c>
      <c r="K3" s="3" t="s">
        <v>56</v>
      </c>
      <c r="L3" s="3" t="s">
        <v>56</v>
      </c>
      <c r="M3" s="3" t="s">
        <v>55</v>
      </c>
      <c r="N3" s="3" t="s">
        <v>63</v>
      </c>
      <c r="O3" s="3" t="s">
        <v>51</v>
      </c>
      <c r="P3" s="3" t="s">
        <v>54</v>
      </c>
      <c r="Q3" s="3" t="s">
        <v>64</v>
      </c>
      <c r="R3" s="3" t="s">
        <v>55</v>
      </c>
      <c r="S3" s="3" t="s">
        <v>55</v>
      </c>
      <c r="T3" s="3" t="s">
        <v>55</v>
      </c>
      <c r="U3" s="3" t="s">
        <v>54</v>
      </c>
      <c r="V3" s="3" t="s">
        <v>55</v>
      </c>
      <c r="W3" s="3" t="s">
        <v>65</v>
      </c>
      <c r="X3" s="3" t="s">
        <v>57</v>
      </c>
      <c r="Y3" s="3" t="s">
        <v>64</v>
      </c>
      <c r="Z3" s="3" t="s">
        <v>55</v>
      </c>
      <c r="AA3" s="3" t="s">
        <v>55</v>
      </c>
      <c r="AB3" s="3" t="s">
        <v>55</v>
      </c>
      <c r="AC3" s="3" t="s">
        <v>55</v>
      </c>
      <c r="AD3" s="3" t="s">
        <v>55</v>
      </c>
      <c r="AE3" s="3" t="s">
        <v>55</v>
      </c>
      <c r="AF3" s="3" t="s">
        <v>66</v>
      </c>
      <c r="AG3" s="3" t="s">
        <v>67</v>
      </c>
      <c r="AP3" s="3" t="s">
        <v>59</v>
      </c>
      <c r="AQ3" s="3" t="s">
        <v>54</v>
      </c>
      <c r="AR3" s="3" t="s">
        <v>55</v>
      </c>
      <c r="AS3" s="3" t="s">
        <v>55</v>
      </c>
      <c r="AT3" s="3" t="s">
        <v>55</v>
      </c>
      <c r="AU3" s="3" t="s">
        <v>55</v>
      </c>
      <c r="AV3" s="3" t="s">
        <v>55</v>
      </c>
      <c r="AW3" s="3" t="s">
        <v>55</v>
      </c>
      <c r="AX3" s="3" t="s">
        <v>68</v>
      </c>
      <c r="AY3" s="3" t="s">
        <v>60</v>
      </c>
      <c r="AZ3" s="3" t="s">
        <v>54</v>
      </c>
      <c r="BA3" s="3" t="s">
        <v>55</v>
      </c>
      <c r="BB3" s="3" t="s">
        <v>55</v>
      </c>
      <c r="BC3" s="3" t="s">
        <v>55</v>
      </c>
      <c r="BD3" s="3" t="s">
        <v>55</v>
      </c>
      <c r="BE3" s="3" t="s">
        <v>55</v>
      </c>
      <c r="BF3" s="3" t="s">
        <v>55</v>
      </c>
      <c r="BG3" s="3" t="s">
        <v>69</v>
      </c>
      <c r="BH3" s="3" t="s">
        <v>61</v>
      </c>
      <c r="BI3" s="3" t="s">
        <v>54</v>
      </c>
      <c r="BJ3" s="3" t="s">
        <v>55</v>
      </c>
      <c r="BK3" s="3" t="s">
        <v>70</v>
      </c>
      <c r="BL3" s="3" t="s">
        <v>55</v>
      </c>
      <c r="BM3" s="3" t="s">
        <v>55</v>
      </c>
      <c r="BN3" s="3" t="s">
        <v>55</v>
      </c>
      <c r="BO3" s="3" t="s">
        <v>55</v>
      </c>
      <c r="BP3" s="3" t="s">
        <v>71</v>
      </c>
      <c r="BR3" s="3" t="s">
        <v>126</v>
      </c>
    </row>
    <row r="4" spans="1:70" s="3" customFormat="1" ht="81.599999999999994" x14ac:dyDescent="0.2">
      <c r="A4" s="2">
        <v>43110</v>
      </c>
      <c r="B4" s="2">
        <v>43110</v>
      </c>
      <c r="C4" s="2">
        <v>43110</v>
      </c>
      <c r="E4" s="3" t="s">
        <v>180</v>
      </c>
      <c r="F4" s="3" t="s">
        <v>72</v>
      </c>
      <c r="O4" s="3" t="s">
        <v>73</v>
      </c>
      <c r="X4" s="3" t="s">
        <v>52</v>
      </c>
      <c r="AG4" s="3" t="s">
        <v>53</v>
      </c>
      <c r="AP4" s="3" t="s">
        <v>59</v>
      </c>
      <c r="AQ4" s="3" t="s">
        <v>54</v>
      </c>
      <c r="AR4" s="3" t="s">
        <v>55</v>
      </c>
      <c r="AS4" s="3" t="s">
        <v>56</v>
      </c>
      <c r="AT4" s="3" t="s">
        <v>70</v>
      </c>
      <c r="AU4" s="3" t="s">
        <v>70</v>
      </c>
      <c r="AV4" s="3" t="s">
        <v>56</v>
      </c>
      <c r="AW4" s="3" t="s">
        <v>70</v>
      </c>
      <c r="AY4" s="3" t="s">
        <v>74</v>
      </c>
      <c r="BH4" s="3" t="s">
        <v>61</v>
      </c>
      <c r="BI4" s="3" t="s">
        <v>54</v>
      </c>
      <c r="BJ4" s="3" t="s">
        <v>70</v>
      </c>
      <c r="BK4" s="3" t="s">
        <v>54</v>
      </c>
      <c r="BL4" s="3" t="s">
        <v>64</v>
      </c>
      <c r="BM4" s="3" t="s">
        <v>64</v>
      </c>
      <c r="BN4" s="3" t="s">
        <v>70</v>
      </c>
      <c r="BO4" s="3" t="s">
        <v>64</v>
      </c>
      <c r="BR4" s="3" t="s">
        <v>126</v>
      </c>
    </row>
    <row r="5" spans="1:70" s="3" customFormat="1" ht="81.599999999999994" x14ac:dyDescent="0.2">
      <c r="A5" s="2">
        <v>43110</v>
      </c>
      <c r="B5" s="2">
        <v>43110</v>
      </c>
      <c r="C5" s="2">
        <v>43110</v>
      </c>
      <c r="E5" s="3" t="s">
        <v>180</v>
      </c>
      <c r="F5" s="3" t="s">
        <v>72</v>
      </c>
      <c r="O5" s="3" t="s">
        <v>73</v>
      </c>
      <c r="X5" s="3" t="s">
        <v>52</v>
      </c>
      <c r="AG5" s="3" t="s">
        <v>67</v>
      </c>
      <c r="AP5" s="3" t="s">
        <v>59</v>
      </c>
      <c r="AQ5" s="3" t="s">
        <v>64</v>
      </c>
      <c r="AR5" s="3" t="s">
        <v>55</v>
      </c>
      <c r="AS5" s="3" t="s">
        <v>56</v>
      </c>
      <c r="AT5" s="3" t="s">
        <v>70</v>
      </c>
      <c r="AU5" s="3" t="s">
        <v>64</v>
      </c>
      <c r="AV5" s="3" t="s">
        <v>55</v>
      </c>
      <c r="AW5" s="3" t="s">
        <v>64</v>
      </c>
      <c r="AY5" s="3" t="s">
        <v>74</v>
      </c>
      <c r="BH5" s="3" t="s">
        <v>61</v>
      </c>
      <c r="BI5" s="3" t="s">
        <v>64</v>
      </c>
      <c r="BJ5" s="3" t="s">
        <v>56</v>
      </c>
      <c r="BK5" s="3" t="s">
        <v>64</v>
      </c>
      <c r="BL5" s="3" t="s">
        <v>64</v>
      </c>
      <c r="BM5" s="3" t="s">
        <v>64</v>
      </c>
      <c r="BN5" s="3" t="s">
        <v>70</v>
      </c>
      <c r="BO5" s="3" t="s">
        <v>64</v>
      </c>
      <c r="BR5" s="3" t="s">
        <v>126</v>
      </c>
    </row>
    <row r="6" spans="1:70" s="3" customFormat="1" ht="81.599999999999994" x14ac:dyDescent="0.2">
      <c r="A6" s="3" t="s">
        <v>49</v>
      </c>
      <c r="B6" s="3" t="s">
        <v>49</v>
      </c>
      <c r="C6" s="3" t="s">
        <v>49</v>
      </c>
      <c r="D6" s="3" t="s">
        <v>49</v>
      </c>
      <c r="E6" s="3" t="s">
        <v>180</v>
      </c>
      <c r="F6" s="3" t="s">
        <v>72</v>
      </c>
      <c r="O6" s="3" t="s">
        <v>73</v>
      </c>
      <c r="X6" s="3" t="s">
        <v>52</v>
      </c>
      <c r="AG6" s="3" t="s">
        <v>53</v>
      </c>
      <c r="AP6" s="3" t="s">
        <v>75</v>
      </c>
      <c r="AY6" s="3" t="s">
        <v>60</v>
      </c>
      <c r="AZ6" s="3" t="s">
        <v>54</v>
      </c>
      <c r="BA6" s="3" t="s">
        <v>55</v>
      </c>
      <c r="BB6" s="3" t="s">
        <v>55</v>
      </c>
      <c r="BC6" s="3" t="s">
        <v>55</v>
      </c>
      <c r="BD6" s="3" t="s">
        <v>55</v>
      </c>
      <c r="BE6" s="3" t="s">
        <v>55</v>
      </c>
      <c r="BF6" s="3" t="s">
        <v>55</v>
      </c>
      <c r="BH6" s="3" t="s">
        <v>61</v>
      </c>
      <c r="BI6" s="3" t="s">
        <v>54</v>
      </c>
      <c r="BJ6" s="3" t="s">
        <v>55</v>
      </c>
      <c r="BK6" s="3" t="s">
        <v>55</v>
      </c>
      <c r="BL6" s="3" t="s">
        <v>55</v>
      </c>
      <c r="BM6" s="3" t="s">
        <v>55</v>
      </c>
      <c r="BN6" s="3" t="s">
        <v>55</v>
      </c>
      <c r="BO6" s="3" t="s">
        <v>55</v>
      </c>
      <c r="BP6" s="3" t="s">
        <v>76</v>
      </c>
      <c r="BR6" s="3" t="s">
        <v>126</v>
      </c>
    </row>
    <row r="7" spans="1:70" s="3" customFormat="1" ht="81.599999999999994" x14ac:dyDescent="0.2">
      <c r="A7" s="3" t="s">
        <v>49</v>
      </c>
      <c r="B7" s="3" t="s">
        <v>49</v>
      </c>
      <c r="C7" s="3" t="s">
        <v>49</v>
      </c>
      <c r="D7" s="3" t="s">
        <v>49</v>
      </c>
      <c r="E7" s="3" t="s">
        <v>180</v>
      </c>
      <c r="F7" s="3" t="s">
        <v>72</v>
      </c>
      <c r="O7" s="3" t="s">
        <v>73</v>
      </c>
      <c r="X7" s="3" t="s">
        <v>52</v>
      </c>
      <c r="AG7" s="3" t="s">
        <v>53</v>
      </c>
      <c r="AP7" s="3" t="s">
        <v>59</v>
      </c>
      <c r="AQ7" s="3" t="s">
        <v>54</v>
      </c>
      <c r="AR7" s="3" t="s">
        <v>55</v>
      </c>
      <c r="AS7" s="3" t="s">
        <v>54</v>
      </c>
      <c r="AT7" s="3" t="s">
        <v>64</v>
      </c>
      <c r="AU7" s="3" t="s">
        <v>70</v>
      </c>
      <c r="AV7" s="3" t="s">
        <v>56</v>
      </c>
      <c r="AW7" s="3" t="s">
        <v>64</v>
      </c>
      <c r="AY7" s="3" t="s">
        <v>60</v>
      </c>
      <c r="AZ7" s="3" t="s">
        <v>54</v>
      </c>
      <c r="BA7" s="3" t="s">
        <v>55</v>
      </c>
      <c r="BB7" s="3" t="s">
        <v>54</v>
      </c>
      <c r="BC7" s="3" t="s">
        <v>64</v>
      </c>
      <c r="BD7" s="3" t="s">
        <v>56</v>
      </c>
      <c r="BE7" s="3" t="s">
        <v>55</v>
      </c>
      <c r="BF7" s="3" t="s">
        <v>64</v>
      </c>
      <c r="BH7" s="3" t="s">
        <v>61</v>
      </c>
      <c r="BI7" s="3" t="s">
        <v>54</v>
      </c>
      <c r="BJ7" s="3" t="s">
        <v>55</v>
      </c>
      <c r="BK7" s="3" t="s">
        <v>54</v>
      </c>
      <c r="BL7" s="3" t="s">
        <v>64</v>
      </c>
      <c r="BM7" s="3" t="s">
        <v>56</v>
      </c>
      <c r="BN7" s="3" t="s">
        <v>56</v>
      </c>
      <c r="BO7" s="3" t="s">
        <v>64</v>
      </c>
      <c r="BR7" s="3" t="s">
        <v>126</v>
      </c>
    </row>
    <row r="8" spans="1:70" s="3" customFormat="1" ht="91.8" x14ac:dyDescent="0.2">
      <c r="A8" s="3" t="s">
        <v>49</v>
      </c>
      <c r="B8" s="3" t="s">
        <v>49</v>
      </c>
      <c r="C8" s="3" t="s">
        <v>49</v>
      </c>
      <c r="E8" s="3" t="s">
        <v>180</v>
      </c>
      <c r="F8" s="3" t="s">
        <v>50</v>
      </c>
      <c r="G8" s="3" t="s">
        <v>64</v>
      </c>
      <c r="H8" s="3" t="s">
        <v>54</v>
      </c>
      <c r="I8" s="3" t="s">
        <v>70</v>
      </c>
      <c r="J8" s="3" t="s">
        <v>70</v>
      </c>
      <c r="K8" s="3" t="s">
        <v>64</v>
      </c>
      <c r="L8" s="3" t="s">
        <v>70</v>
      </c>
      <c r="M8" s="3" t="s">
        <v>64</v>
      </c>
      <c r="O8" s="3" t="s">
        <v>51</v>
      </c>
      <c r="P8" s="3" t="s">
        <v>54</v>
      </c>
      <c r="Q8" s="3" t="s">
        <v>64</v>
      </c>
      <c r="R8" s="3" t="s">
        <v>70</v>
      </c>
      <c r="S8" s="3" t="s">
        <v>70</v>
      </c>
      <c r="T8" s="3" t="s">
        <v>70</v>
      </c>
      <c r="U8" s="3" t="s">
        <v>70</v>
      </c>
      <c r="V8" s="3" t="s">
        <v>70</v>
      </c>
      <c r="X8" s="3" t="s">
        <v>52</v>
      </c>
      <c r="AG8" s="3" t="s">
        <v>67</v>
      </c>
      <c r="AP8" s="3" t="s">
        <v>75</v>
      </c>
      <c r="AY8" s="3" t="s">
        <v>60</v>
      </c>
      <c r="AZ8" s="3" t="s">
        <v>54</v>
      </c>
      <c r="BA8" s="3" t="s">
        <v>55</v>
      </c>
      <c r="BB8" s="3" t="s">
        <v>55</v>
      </c>
      <c r="BC8" s="3" t="s">
        <v>55</v>
      </c>
      <c r="BD8" s="3" t="s">
        <v>55</v>
      </c>
      <c r="BE8" s="3" t="s">
        <v>55</v>
      </c>
      <c r="BF8" s="3" t="s">
        <v>55</v>
      </c>
      <c r="BH8" s="3" t="s">
        <v>61</v>
      </c>
      <c r="BI8" s="3" t="s">
        <v>54</v>
      </c>
      <c r="BJ8" s="3" t="s">
        <v>55</v>
      </c>
      <c r="BK8" s="3" t="s">
        <v>70</v>
      </c>
      <c r="BL8" s="3" t="s">
        <v>70</v>
      </c>
      <c r="BM8" s="3" t="s">
        <v>55</v>
      </c>
      <c r="BN8" s="3" t="s">
        <v>55</v>
      </c>
      <c r="BO8" s="3" t="s">
        <v>55</v>
      </c>
      <c r="BP8" s="3" t="s">
        <v>77</v>
      </c>
      <c r="BR8" s="3" t="s">
        <v>126</v>
      </c>
    </row>
    <row r="9" spans="1:70" s="3" customFormat="1" ht="91.8" x14ac:dyDescent="0.2">
      <c r="A9" s="3" t="s">
        <v>49</v>
      </c>
      <c r="B9" s="3" t="s">
        <v>49</v>
      </c>
      <c r="C9" s="3" t="s">
        <v>49</v>
      </c>
      <c r="E9" s="3" t="s">
        <v>180</v>
      </c>
      <c r="F9" s="3" t="s">
        <v>72</v>
      </c>
      <c r="O9" s="3" t="s">
        <v>51</v>
      </c>
      <c r="P9" s="3" t="s">
        <v>70</v>
      </c>
      <c r="Q9" s="3" t="s">
        <v>54</v>
      </c>
      <c r="R9" s="3" t="s">
        <v>56</v>
      </c>
      <c r="S9" s="3" t="s">
        <v>70</v>
      </c>
      <c r="T9" s="3" t="s">
        <v>54</v>
      </c>
      <c r="U9" s="3" t="s">
        <v>64</v>
      </c>
      <c r="V9" s="3" t="s">
        <v>56</v>
      </c>
      <c r="X9" s="3" t="s">
        <v>57</v>
      </c>
      <c r="Y9" s="3" t="s">
        <v>64</v>
      </c>
      <c r="Z9" s="3" t="s">
        <v>54</v>
      </c>
      <c r="AA9" s="3" t="s">
        <v>56</v>
      </c>
      <c r="AB9" s="3" t="s">
        <v>70</v>
      </c>
      <c r="AC9" s="3" t="s">
        <v>54</v>
      </c>
      <c r="AD9" s="3" t="s">
        <v>70</v>
      </c>
      <c r="AE9" s="3" t="s">
        <v>56</v>
      </c>
      <c r="AG9" s="3" t="s">
        <v>53</v>
      </c>
      <c r="AP9" s="3" t="s">
        <v>59</v>
      </c>
      <c r="AQ9" s="3" t="s">
        <v>54</v>
      </c>
      <c r="AR9" s="3" t="s">
        <v>55</v>
      </c>
      <c r="AS9" s="3" t="s">
        <v>55</v>
      </c>
      <c r="AT9" s="3" t="s">
        <v>56</v>
      </c>
      <c r="AU9" s="3" t="s">
        <v>56</v>
      </c>
      <c r="AV9" s="3" t="s">
        <v>55</v>
      </c>
      <c r="AW9" s="3" t="s">
        <v>56</v>
      </c>
      <c r="AY9" s="3" t="s">
        <v>74</v>
      </c>
      <c r="BH9" s="3" t="s">
        <v>61</v>
      </c>
      <c r="BI9" s="3" t="s">
        <v>54</v>
      </c>
      <c r="BJ9" s="3" t="s">
        <v>54</v>
      </c>
      <c r="BK9" s="3" t="s">
        <v>54</v>
      </c>
      <c r="BL9" s="3" t="s">
        <v>54</v>
      </c>
      <c r="BM9" s="3" t="s">
        <v>54</v>
      </c>
      <c r="BN9" s="3" t="s">
        <v>54</v>
      </c>
      <c r="BO9" s="3" t="s">
        <v>54</v>
      </c>
      <c r="BP9" s="3" t="s">
        <v>78</v>
      </c>
      <c r="BR9" s="3" t="s">
        <v>126</v>
      </c>
    </row>
    <row r="10" spans="1:70" s="3" customFormat="1" ht="91.8" x14ac:dyDescent="0.2">
      <c r="A10" s="3" t="s">
        <v>49</v>
      </c>
      <c r="B10" s="3" t="s">
        <v>49</v>
      </c>
      <c r="C10" s="3" t="s">
        <v>49</v>
      </c>
      <c r="D10" s="3" t="s">
        <v>49</v>
      </c>
      <c r="E10" s="3" t="s">
        <v>180</v>
      </c>
      <c r="F10" s="3" t="s">
        <v>50</v>
      </c>
      <c r="G10" s="3" t="s">
        <v>54</v>
      </c>
      <c r="H10" s="3" t="s">
        <v>55</v>
      </c>
      <c r="I10" s="3" t="s">
        <v>56</v>
      </c>
      <c r="J10" s="3" t="s">
        <v>56</v>
      </c>
      <c r="K10" s="3" t="s">
        <v>64</v>
      </c>
      <c r="L10" s="3" t="s">
        <v>70</v>
      </c>
      <c r="M10" s="3" t="s">
        <v>55</v>
      </c>
      <c r="O10" s="3" t="s">
        <v>51</v>
      </c>
      <c r="P10" s="3" t="s">
        <v>54</v>
      </c>
      <c r="Q10" s="3" t="s">
        <v>55</v>
      </c>
      <c r="R10" s="3" t="s">
        <v>70</v>
      </c>
      <c r="S10" s="3" t="s">
        <v>70</v>
      </c>
      <c r="T10" s="3" t="s">
        <v>54</v>
      </c>
      <c r="U10" s="3" t="s">
        <v>56</v>
      </c>
      <c r="V10" s="3" t="s">
        <v>55</v>
      </c>
      <c r="X10" s="3" t="s">
        <v>57</v>
      </c>
      <c r="Y10" s="3" t="s">
        <v>70</v>
      </c>
      <c r="Z10" s="3" t="s">
        <v>55</v>
      </c>
      <c r="AA10" s="3" t="s">
        <v>55</v>
      </c>
      <c r="AB10" s="3" t="s">
        <v>70</v>
      </c>
      <c r="AC10" s="3" t="s">
        <v>54</v>
      </c>
      <c r="AD10" s="3" t="s">
        <v>64</v>
      </c>
      <c r="AE10" s="3" t="s">
        <v>55</v>
      </c>
      <c r="AG10" s="3" t="s">
        <v>58</v>
      </c>
      <c r="AH10" s="3" t="s">
        <v>54</v>
      </c>
      <c r="AI10" s="3" t="s">
        <v>55</v>
      </c>
      <c r="AJ10" s="3" t="s">
        <v>55</v>
      </c>
      <c r="AK10" s="3" t="s">
        <v>55</v>
      </c>
      <c r="AL10" s="3" t="s">
        <v>70</v>
      </c>
      <c r="AM10" s="3" t="s">
        <v>55</v>
      </c>
      <c r="AN10" s="3" t="s">
        <v>55</v>
      </c>
      <c r="AP10" s="3" t="s">
        <v>59</v>
      </c>
      <c r="AQ10" s="3" t="s">
        <v>54</v>
      </c>
      <c r="AR10" s="3" t="s">
        <v>55</v>
      </c>
      <c r="AS10" s="3" t="s">
        <v>55</v>
      </c>
      <c r="AT10" s="3" t="s">
        <v>70</v>
      </c>
      <c r="AU10" s="3" t="s">
        <v>64</v>
      </c>
      <c r="AV10" s="3" t="s">
        <v>55</v>
      </c>
      <c r="AW10" s="3" t="s">
        <v>55</v>
      </c>
      <c r="AY10" s="3" t="s">
        <v>60</v>
      </c>
      <c r="AZ10" s="3" t="s">
        <v>54</v>
      </c>
      <c r="BA10" s="3" t="s">
        <v>55</v>
      </c>
      <c r="BB10" s="3" t="s">
        <v>56</v>
      </c>
      <c r="BC10" s="3" t="s">
        <v>70</v>
      </c>
      <c r="BD10" s="3" t="s">
        <v>64</v>
      </c>
      <c r="BE10" s="3" t="s">
        <v>56</v>
      </c>
      <c r="BF10" s="3" t="s">
        <v>55</v>
      </c>
      <c r="BH10" s="3" t="s">
        <v>61</v>
      </c>
      <c r="BI10" s="3" t="s">
        <v>54</v>
      </c>
      <c r="BJ10" s="3" t="s">
        <v>55</v>
      </c>
      <c r="BK10" s="3" t="s">
        <v>54</v>
      </c>
      <c r="BL10" s="3" t="s">
        <v>64</v>
      </c>
      <c r="BM10" s="3" t="s">
        <v>70</v>
      </c>
      <c r="BN10" s="3" t="s">
        <v>55</v>
      </c>
      <c r="BO10" s="3" t="s">
        <v>55</v>
      </c>
      <c r="BP10" s="3" t="s">
        <v>79</v>
      </c>
      <c r="BR10" s="3" t="s">
        <v>126</v>
      </c>
    </row>
    <row r="11" spans="1:70" s="3" customFormat="1" ht="91.8" x14ac:dyDescent="0.2">
      <c r="A11" s="2">
        <v>43110</v>
      </c>
      <c r="B11" s="2">
        <v>43110</v>
      </c>
      <c r="C11" s="2">
        <v>43110</v>
      </c>
      <c r="D11" s="2">
        <v>43110</v>
      </c>
      <c r="E11" s="3" t="s">
        <v>180</v>
      </c>
      <c r="F11" s="3" t="s">
        <v>72</v>
      </c>
      <c r="O11" s="3" t="s">
        <v>51</v>
      </c>
      <c r="BR11" s="3" t="s">
        <v>126</v>
      </c>
    </row>
    <row r="12" spans="1:70" s="5" customFormat="1" ht="91.8" x14ac:dyDescent="0.2">
      <c r="A12" s="5" t="s">
        <v>49</v>
      </c>
      <c r="B12" s="5" t="s">
        <v>49</v>
      </c>
      <c r="C12" s="5" t="s">
        <v>49</v>
      </c>
      <c r="D12" s="5" t="s">
        <v>49</v>
      </c>
      <c r="E12" s="3" t="s">
        <v>180</v>
      </c>
      <c r="F12" s="5" t="s">
        <v>50</v>
      </c>
      <c r="G12" s="5" t="s">
        <v>54</v>
      </c>
      <c r="H12" s="5" t="s">
        <v>55</v>
      </c>
      <c r="I12" s="5" t="s">
        <v>55</v>
      </c>
      <c r="J12" s="5" t="s">
        <v>55</v>
      </c>
      <c r="K12" s="5" t="s">
        <v>56</v>
      </c>
      <c r="L12" s="5" t="s">
        <v>56</v>
      </c>
      <c r="M12" s="5" t="s">
        <v>55</v>
      </c>
      <c r="O12" s="5" t="s">
        <v>51</v>
      </c>
      <c r="P12" s="5" t="s">
        <v>54</v>
      </c>
      <c r="Q12" s="5" t="s">
        <v>55</v>
      </c>
      <c r="R12" s="5" t="s">
        <v>55</v>
      </c>
      <c r="S12" s="5" t="s">
        <v>55</v>
      </c>
      <c r="T12" s="5" t="s">
        <v>55</v>
      </c>
      <c r="U12" s="5" t="s">
        <v>56</v>
      </c>
      <c r="V12" s="5" t="s">
        <v>55</v>
      </c>
      <c r="X12" s="5" t="s">
        <v>57</v>
      </c>
      <c r="Y12" s="5" t="s">
        <v>54</v>
      </c>
      <c r="Z12" s="5" t="s">
        <v>55</v>
      </c>
      <c r="AA12" s="5" t="s">
        <v>55</v>
      </c>
      <c r="AB12" s="5" t="s">
        <v>55</v>
      </c>
      <c r="AC12" s="5" t="s">
        <v>55</v>
      </c>
      <c r="AD12" s="5" t="s">
        <v>56</v>
      </c>
      <c r="AE12" s="5" t="s">
        <v>55</v>
      </c>
      <c r="AG12" s="5" t="s">
        <v>53</v>
      </c>
      <c r="AP12" s="5" t="s">
        <v>75</v>
      </c>
      <c r="AY12" s="5" t="s">
        <v>60</v>
      </c>
      <c r="AZ12" s="5" t="s">
        <v>54</v>
      </c>
      <c r="BA12" s="5" t="s">
        <v>55</v>
      </c>
      <c r="BB12" s="5" t="s">
        <v>55</v>
      </c>
      <c r="BC12" s="5" t="s">
        <v>55</v>
      </c>
      <c r="BD12" s="5" t="s">
        <v>55</v>
      </c>
      <c r="BE12" s="5" t="s">
        <v>55</v>
      </c>
      <c r="BF12" s="5" t="s">
        <v>55</v>
      </c>
      <c r="BH12" s="5" t="s">
        <v>80</v>
      </c>
      <c r="BR12" s="3" t="s">
        <v>126</v>
      </c>
    </row>
    <row r="13" spans="1:70" s="3" customFormat="1" ht="91.8" x14ac:dyDescent="0.2">
      <c r="A13" s="3" t="s">
        <v>49</v>
      </c>
      <c r="B13" s="3" t="s">
        <v>49</v>
      </c>
      <c r="C13" s="3" t="s">
        <v>49</v>
      </c>
      <c r="D13" s="3" t="s">
        <v>49</v>
      </c>
      <c r="E13" s="3" t="s">
        <v>180</v>
      </c>
      <c r="F13" s="3" t="s">
        <v>50</v>
      </c>
      <c r="G13" s="3" t="s">
        <v>54</v>
      </c>
      <c r="H13" s="3" t="s">
        <v>55</v>
      </c>
      <c r="I13" s="3" t="s">
        <v>55</v>
      </c>
      <c r="J13" s="3" t="s">
        <v>55</v>
      </c>
      <c r="K13" s="3" t="s">
        <v>55</v>
      </c>
      <c r="L13" s="3" t="s">
        <v>55</v>
      </c>
      <c r="M13" s="3" t="s">
        <v>55</v>
      </c>
      <c r="N13" s="3" t="s">
        <v>81</v>
      </c>
      <c r="O13" s="3" t="s">
        <v>51</v>
      </c>
      <c r="P13" s="3" t="s">
        <v>54</v>
      </c>
      <c r="Q13" s="3" t="s">
        <v>55</v>
      </c>
      <c r="R13" s="3" t="s">
        <v>55</v>
      </c>
      <c r="S13" s="3" t="s">
        <v>55</v>
      </c>
      <c r="T13" s="3" t="s">
        <v>55</v>
      </c>
      <c r="U13" s="3" t="s">
        <v>55</v>
      </c>
      <c r="V13" s="3" t="s">
        <v>55</v>
      </c>
      <c r="W13" s="3" t="s">
        <v>82</v>
      </c>
      <c r="X13" s="3" t="s">
        <v>52</v>
      </c>
      <c r="AG13" s="3" t="s">
        <v>58</v>
      </c>
      <c r="AH13" s="3" t="s">
        <v>54</v>
      </c>
      <c r="AI13" s="3" t="s">
        <v>55</v>
      </c>
      <c r="AJ13" s="3" t="s">
        <v>55</v>
      </c>
      <c r="AK13" s="3" t="s">
        <v>55</v>
      </c>
      <c r="AL13" s="3" t="s">
        <v>55</v>
      </c>
      <c r="AM13" s="3" t="s">
        <v>55</v>
      </c>
      <c r="AN13" s="3" t="s">
        <v>55</v>
      </c>
      <c r="AO13" s="3" t="s">
        <v>83</v>
      </c>
      <c r="AP13" s="3" t="s">
        <v>59</v>
      </c>
      <c r="AQ13" s="3" t="s">
        <v>54</v>
      </c>
      <c r="AR13" s="3" t="s">
        <v>55</v>
      </c>
      <c r="AS13" s="3" t="s">
        <v>55</v>
      </c>
      <c r="AT13" s="3" t="s">
        <v>55</v>
      </c>
      <c r="AU13" s="3" t="s">
        <v>55</v>
      </c>
      <c r="AV13" s="3" t="s">
        <v>55</v>
      </c>
      <c r="AW13" s="3" t="s">
        <v>55</v>
      </c>
      <c r="AX13" s="3" t="s">
        <v>84</v>
      </c>
      <c r="BH13" s="3" t="s">
        <v>61</v>
      </c>
      <c r="BI13" s="3" t="s">
        <v>54</v>
      </c>
      <c r="BJ13" s="3" t="s">
        <v>55</v>
      </c>
      <c r="BK13" s="3" t="s">
        <v>54</v>
      </c>
      <c r="BL13" s="3" t="s">
        <v>70</v>
      </c>
      <c r="BM13" s="3" t="s">
        <v>55</v>
      </c>
      <c r="BN13" s="3" t="s">
        <v>55</v>
      </c>
      <c r="BO13" s="3" t="s">
        <v>64</v>
      </c>
      <c r="BR13" s="3" t="s">
        <v>124</v>
      </c>
    </row>
    <row r="14" spans="1:70" s="3" customFormat="1" ht="81.599999999999994" x14ac:dyDescent="0.2">
      <c r="A14" s="3" t="s">
        <v>49</v>
      </c>
      <c r="B14" s="3" t="s">
        <v>49</v>
      </c>
      <c r="C14" s="3" t="s">
        <v>49</v>
      </c>
      <c r="E14" s="3" t="s">
        <v>180</v>
      </c>
      <c r="F14" s="3" t="s">
        <v>72</v>
      </c>
      <c r="O14" s="3" t="s">
        <v>73</v>
      </c>
      <c r="X14" s="3" t="s">
        <v>52</v>
      </c>
      <c r="AG14" s="3" t="s">
        <v>67</v>
      </c>
      <c r="AP14" s="3" t="s">
        <v>59</v>
      </c>
      <c r="AQ14" s="3" t="s">
        <v>54</v>
      </c>
      <c r="AR14" s="3" t="s">
        <v>55</v>
      </c>
      <c r="AS14" s="3" t="s">
        <v>64</v>
      </c>
      <c r="AT14" s="3" t="s">
        <v>64</v>
      </c>
      <c r="AU14" s="3" t="s">
        <v>55</v>
      </c>
      <c r="AV14" s="3" t="s">
        <v>55</v>
      </c>
      <c r="AW14" s="3" t="s">
        <v>64</v>
      </c>
      <c r="BH14" s="3" t="s">
        <v>61</v>
      </c>
      <c r="BI14" s="3" t="s">
        <v>54</v>
      </c>
      <c r="BJ14" s="3" t="s">
        <v>55</v>
      </c>
      <c r="BK14" s="3" t="s">
        <v>64</v>
      </c>
      <c r="BL14" s="3" t="s">
        <v>64</v>
      </c>
      <c r="BM14" s="3" t="s">
        <v>55</v>
      </c>
      <c r="BN14" s="3" t="s">
        <v>55</v>
      </c>
      <c r="BO14" s="3" t="s">
        <v>64</v>
      </c>
      <c r="BR14" s="3" t="s">
        <v>124</v>
      </c>
    </row>
    <row r="15" spans="1:70" s="3" customFormat="1" ht="91.8" x14ac:dyDescent="0.2">
      <c r="A15" s="3" t="s">
        <v>49</v>
      </c>
      <c r="B15" s="3" t="s">
        <v>49</v>
      </c>
      <c r="C15" s="3" t="s">
        <v>49</v>
      </c>
      <c r="D15" s="3">
        <v>0</v>
      </c>
      <c r="E15" s="3" t="s">
        <v>180</v>
      </c>
      <c r="F15" s="3" t="s">
        <v>72</v>
      </c>
      <c r="O15" s="3" t="s">
        <v>51</v>
      </c>
      <c r="P15" s="3" t="s">
        <v>54</v>
      </c>
      <c r="Q15" s="3" t="s">
        <v>55</v>
      </c>
      <c r="R15" s="3" t="s">
        <v>55</v>
      </c>
      <c r="S15" s="3" t="s">
        <v>55</v>
      </c>
      <c r="T15" s="3" t="s">
        <v>55</v>
      </c>
      <c r="U15" s="3" t="s">
        <v>55</v>
      </c>
      <c r="V15" s="3" t="s">
        <v>55</v>
      </c>
      <c r="BR15" s="3" t="s">
        <v>165</v>
      </c>
    </row>
    <row r="16" spans="1:70" s="3" customFormat="1" ht="81.599999999999994" x14ac:dyDescent="0.2">
      <c r="A16" s="2">
        <v>43110</v>
      </c>
      <c r="B16" s="2">
        <v>43110</v>
      </c>
      <c r="C16" s="2">
        <v>43110</v>
      </c>
      <c r="E16" s="3" t="s">
        <v>180</v>
      </c>
      <c r="F16" s="3" t="s">
        <v>72</v>
      </c>
      <c r="O16" s="3" t="s">
        <v>73</v>
      </c>
      <c r="X16" s="3" t="s">
        <v>52</v>
      </c>
      <c r="AG16" s="3" t="s">
        <v>53</v>
      </c>
      <c r="AP16" s="3" t="s">
        <v>59</v>
      </c>
      <c r="AQ16" s="3" t="s">
        <v>54</v>
      </c>
      <c r="AR16" s="3" t="s">
        <v>55</v>
      </c>
      <c r="AS16" s="3" t="s">
        <v>55</v>
      </c>
      <c r="AT16" s="3" t="s">
        <v>55</v>
      </c>
      <c r="AU16" s="3" t="s">
        <v>55</v>
      </c>
      <c r="AV16" s="3" t="s">
        <v>55</v>
      </c>
      <c r="AW16" s="3" t="s">
        <v>55</v>
      </c>
      <c r="AY16" s="3" t="s">
        <v>74</v>
      </c>
      <c r="BH16" s="3" t="s">
        <v>61</v>
      </c>
      <c r="BI16" s="3" t="s">
        <v>54</v>
      </c>
      <c r="BJ16" s="3" t="s">
        <v>55</v>
      </c>
      <c r="BK16" s="3" t="s">
        <v>55</v>
      </c>
      <c r="BL16" s="3" t="s">
        <v>55</v>
      </c>
      <c r="BM16" s="3" t="s">
        <v>55</v>
      </c>
      <c r="BN16" s="3" t="s">
        <v>55</v>
      </c>
      <c r="BO16" s="3" t="s">
        <v>55</v>
      </c>
      <c r="BR16" s="3" t="s">
        <v>167</v>
      </c>
    </row>
    <row r="17" spans="1:70" s="3" customFormat="1" ht="71.400000000000006" x14ac:dyDescent="0.2">
      <c r="A17" s="2">
        <v>43110</v>
      </c>
      <c r="B17" s="2">
        <v>43110</v>
      </c>
      <c r="C17" s="3" t="s">
        <v>49</v>
      </c>
      <c r="E17" s="3" t="s">
        <v>180</v>
      </c>
      <c r="F17" s="3" t="s">
        <v>72</v>
      </c>
      <c r="O17" s="3" t="s">
        <v>73</v>
      </c>
      <c r="X17" s="3" t="s">
        <v>52</v>
      </c>
      <c r="AG17" s="3" t="s">
        <v>131</v>
      </c>
      <c r="AP17" s="3" t="s">
        <v>75</v>
      </c>
      <c r="AY17" s="3" t="s">
        <v>74</v>
      </c>
      <c r="BH17" s="3" t="s">
        <v>61</v>
      </c>
      <c r="BI17" s="3" t="s">
        <v>54</v>
      </c>
      <c r="BJ17" s="3" t="s">
        <v>56</v>
      </c>
      <c r="BK17" s="3" t="s">
        <v>54</v>
      </c>
      <c r="BL17" s="3" t="s">
        <v>54</v>
      </c>
      <c r="BM17" s="3" t="s">
        <v>56</v>
      </c>
      <c r="BN17" s="3" t="s">
        <v>56</v>
      </c>
      <c r="BO17" s="3" t="s">
        <v>70</v>
      </c>
      <c r="BR17" s="3" t="s">
        <v>167</v>
      </c>
    </row>
    <row r="18" spans="1:70" s="3" customFormat="1" ht="81.599999999999994" x14ac:dyDescent="0.2">
      <c r="A18" s="2">
        <v>43110</v>
      </c>
      <c r="E18" s="3" t="s">
        <v>180</v>
      </c>
      <c r="F18" s="3" t="s">
        <v>72</v>
      </c>
      <c r="O18" s="3" t="s">
        <v>73</v>
      </c>
      <c r="X18" s="3" t="s">
        <v>52</v>
      </c>
      <c r="AG18" s="3" t="s">
        <v>58</v>
      </c>
      <c r="BR18" s="3" t="s">
        <v>148</v>
      </c>
    </row>
    <row r="19" spans="1:70" s="3" customFormat="1" ht="81.599999999999994" x14ac:dyDescent="0.2">
      <c r="A19" s="3" t="s">
        <v>49</v>
      </c>
      <c r="B19" s="3" t="s">
        <v>49</v>
      </c>
      <c r="C19" s="3" t="s">
        <v>49</v>
      </c>
      <c r="D19" s="3" t="s">
        <v>49</v>
      </c>
      <c r="F19" s="3" t="s">
        <v>50</v>
      </c>
      <c r="G19" s="3" t="s">
        <v>54</v>
      </c>
      <c r="H19" s="3" t="s">
        <v>55</v>
      </c>
      <c r="I19" s="3" t="s">
        <v>55</v>
      </c>
      <c r="J19" s="3" t="s">
        <v>55</v>
      </c>
      <c r="K19" s="3" t="s">
        <v>55</v>
      </c>
      <c r="L19" s="3" t="s">
        <v>55</v>
      </c>
      <c r="M19" s="3" t="s">
        <v>55</v>
      </c>
      <c r="O19" s="3" t="s">
        <v>73</v>
      </c>
      <c r="X19" s="3" t="s">
        <v>52</v>
      </c>
      <c r="AG19" s="3" t="s">
        <v>58</v>
      </c>
      <c r="AH19" s="3" t="s">
        <v>54</v>
      </c>
      <c r="AP19" s="3" t="s">
        <v>75</v>
      </c>
      <c r="AY19" s="3" t="s">
        <v>74</v>
      </c>
      <c r="BH19" s="3" t="s">
        <v>80</v>
      </c>
      <c r="BR19" s="3" t="s">
        <v>167</v>
      </c>
    </row>
    <row r="20" spans="1:70" s="3" customFormat="1" ht="81.599999999999994" x14ac:dyDescent="0.2">
      <c r="F20" s="3" t="s">
        <v>50</v>
      </c>
      <c r="BR20" s="3"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edited raw data</vt:lpstr>
      <vt:lpstr>deleted 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Juliet</dc:creator>
  <cp:lastModifiedBy>Jason Lai</cp:lastModifiedBy>
  <dcterms:created xsi:type="dcterms:W3CDTF">2018-05-20T14:13:46Z</dcterms:created>
  <dcterms:modified xsi:type="dcterms:W3CDTF">2019-11-23T06:23:23Z</dcterms:modified>
</cp:coreProperties>
</file>